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ctrlProps/ctrlProps3.xml" ContentType="application/vnd.ms-excel.controlpropertie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5.wmf" ContentType="image/x-wmf"/>
  <Override PartName="/xl/media/image2.png" ContentType="image/png"/>
  <Override PartName="/xl/media/image3.png" ContentType="image/png"/>
  <Override PartName="/xl/media/image4.wmf" ContentType="image/x-wmf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근무시간표" sheetId="2" state="visible" r:id="rId4"/>
    <sheet name="수거량" sheetId="3" state="visible" r:id="rId5"/>
    <sheet name="종합정산_질문하신분" sheetId="4" state="visible" r:id="rId6"/>
    <sheet name="종합정산_수정" sheetId="5" state="visible" r:id="rId7"/>
  </sheets>
  <definedNames>
    <definedName function="false" hidden="false" name="구분하기" vbProcedure="false">"&lt;"&amp;INDEX(종합정산_질문하신분!$B$12:$E$12,1,종합정산_질문하신분!$A$7)&amp;"&gt;"</definedName>
    <definedName function="false" hidden="false" name="총근로시간" vbProcedure="false">종합정산_질문하신분!$C$12</definedName>
    <definedName function="false" hidden="false" name="총수거량" vbProcedure="false">종합정산_수정!$D$13:$D$33</definedName>
    <definedName function="false" hidden="false" name="평균근로시간" vbProcedure="false">종합정산_질문하신분!$B$12</definedName>
    <definedName function="false" hidden="false" name="평균량" vbProcedure="false">종합정산_수정!$E$13:$E$33</definedName>
    <definedName function="false" hidden="false" localSheetId="4" name="총근로시간" vbProcedure="false">종합정산_수정!$C$13:$C$33</definedName>
    <definedName function="false" hidden="false" localSheetId="4" name="평균근로시간" vbProcedure="false">종합정산_수정!$B$13:$B$33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<sst xmlns="http://schemas.openxmlformats.org/spreadsheetml/2006/main" count="109" uniqueCount="90">
  <si>
    <r>
      <rPr>
        <b val="true"/>
        <sz val="12"/>
        <rFont val="Arial"/>
        <family val="2"/>
      </rPr>
      <t xml:space="preserve">LECTURE NO: X0403(</t>
    </r>
    <r>
      <rPr>
        <b val="true"/>
        <sz val="12"/>
        <rFont val="Noto Sans CJK SC"/>
        <family val="2"/>
      </rPr>
      <t xml:space="preserve">자동 변환 차트 만들기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</si>
  <si>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</si>
  <si>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</si>
  <si>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</si>
  <si>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</si>
  <si>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</si>
  <si>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</si>
  <si>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안녕하세요</t>
    </r>
    <r>
      <rPr>
        <sz val="12"/>
        <rFont val="arial"/>
        <family val="2"/>
      </rPr>
      <t xml:space="preserve">!</t>
    </r>
  </si>
  <si>
    <t xml:space="preserve">종합정산 시트에서 그룹 단추에서 콤보 상자를 클릭하면 내용에 따라서</t>
  </si>
  <si>
    <r>
      <rPr>
        <sz val="12"/>
        <rFont val="Noto Sans CJK SC"/>
        <family val="2"/>
      </rPr>
      <t xml:space="preserve">그래프가 바뀌도록 하고 싶습니다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콤보상자에 바로 지정해서 가능한지요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</si>
  <si>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아니면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로 처리해야 하는지요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</si>
  <si>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아래 버튼을 눌러서 질문 내용을 살펴보고 오시기 바랍니다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</si>
  <si>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Exceller</t>
    </r>
    <r>
      <rPr>
        <sz val="12"/>
        <rFont val="Noto Sans CJK SC"/>
        <family val="2"/>
      </rPr>
      <t xml:space="preserve">가 어떻게 수정을 했나 살펴볼까요</t>
    </r>
    <r>
      <rPr>
        <sz val="12"/>
        <rFont val="arial"/>
        <family val="2"/>
      </rPr>
      <t xml:space="preserve">? </t>
    </r>
    <r>
      <rPr>
        <sz val="12"/>
        <rFont val="Noto Sans CJK SC"/>
        <family val="2"/>
      </rPr>
      <t xml:space="preserve">다음 버튼을 눌러서 해당 시트로</t>
    </r>
  </si>
  <si>
    <r>
      <rPr>
        <sz val="12"/>
        <rFont val="Noto Sans CJK SC"/>
        <family val="2"/>
      </rPr>
      <t xml:space="preserve">이동하신 다음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옵션 버튼을 차례로 눌러 보시기 바랍니다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</si>
  <si>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잘 되지요</t>
    </r>
    <r>
      <rPr>
        <sz val="12"/>
        <rFont val="arial"/>
        <family val="2"/>
      </rPr>
      <t xml:space="preserve">?</t>
    </r>
  </si>
  <si>
    <r>
      <rPr>
        <sz val="12"/>
        <rFont val="arial"/>
        <family val="2"/>
      </rPr>
      <t xml:space="preserve">(1) </t>
    </r>
    <r>
      <rPr>
        <sz val="12"/>
        <rFont val="Noto Sans CJK SC"/>
        <family val="2"/>
      </rPr>
      <t xml:space="preserve">그룹 상자 내의 어떤 옵션 버튼이 선택되었는지를 알아내기 위해 </t>
    </r>
    <r>
      <rPr>
        <sz val="12"/>
        <rFont val="arial"/>
        <family val="2"/>
      </rPr>
      <t xml:space="preserve">G9 </t>
    </r>
    <r>
      <rPr>
        <sz val="12"/>
        <rFont val="Noto Sans CJK SC"/>
        <family val="2"/>
      </rPr>
      <t xml:space="preserve">셀에</t>
    </r>
  </si>
  <si>
    <r>
      <rPr>
        <sz val="12"/>
        <rFont val="arial"/>
        <family val="2"/>
      </rPr>
      <t xml:space="preserve">Index </t>
    </r>
    <r>
      <rPr>
        <sz val="12"/>
        <rFont val="Noto Sans CJK SC"/>
        <family val="2"/>
      </rPr>
      <t xml:space="preserve">함수를 사용하여 다음과 같은 수식을 작성합니다</t>
    </r>
    <r>
      <rPr>
        <sz val="12"/>
        <rFont val="arial"/>
        <family val="2"/>
      </rPr>
      <t xml:space="preserve">.</t>
    </r>
  </si>
  <si>
    <t xml:space="preserve"> =INDEX(B12:E12,F9)</t>
  </si>
  <si>
    <r>
      <rPr>
        <sz val="12"/>
        <rFont val="arial"/>
        <family val="2"/>
      </rPr>
      <t xml:space="preserve">(2) </t>
    </r>
    <r>
      <rPr>
        <sz val="12"/>
        <rFont val="Noto Sans CJK SC"/>
        <family val="2"/>
      </rPr>
      <t xml:space="preserve">원래의 표로는 원하는 형태의 차트를 만들 수 없으므로 차트를 작성하기 위한</t>
    </r>
  </si>
  <si>
    <r>
      <rPr>
        <sz val="12"/>
        <rFont val="Noto Sans CJK SC"/>
        <family val="2"/>
      </rPr>
      <t xml:space="preserve">별도의 테이블을 작성합니다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물론 이 경우에도 데이터를 직접 입력하는 것은</t>
    </r>
  </si>
  <si>
    <r>
      <rPr>
        <sz val="12"/>
        <rFont val="Noto Sans CJK SC"/>
        <family val="2"/>
      </rPr>
      <t xml:space="preserve">아니고 함수를 이용하여 선택된 항목에 해당되는 데이터만을 자동으로 가져옵니다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</si>
  <si>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종합정산</t>
    </r>
    <r>
      <rPr>
        <sz val="12"/>
        <rFont val="arial"/>
        <family val="2"/>
      </rPr>
      <t xml:space="preserve">_</t>
    </r>
    <r>
      <rPr>
        <sz val="12"/>
        <rFont val="Noto Sans CJK SC"/>
        <family val="2"/>
      </rPr>
      <t xml:space="preserve">수정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시트의 </t>
    </r>
    <r>
      <rPr>
        <sz val="12"/>
        <rFont val="arial"/>
        <family val="2"/>
      </rPr>
      <t xml:space="preserve">B41 </t>
    </r>
    <r>
      <rPr>
        <sz val="12"/>
        <rFont val="Noto Sans CJK SC"/>
        <family val="2"/>
      </rPr>
      <t xml:space="preserve">셀에는 이런 수식이 사용되었습니다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</si>
  <si>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=INDEX(</t>
    </r>
    <r>
      <rPr>
        <b val="true"/>
        <sz val="12"/>
        <color rgb="FFFFFF00"/>
        <rFont val="Arial"/>
        <family val="2"/>
      </rPr>
      <t xml:space="preserve">INDIRECT</t>
    </r>
    <r>
      <rPr>
        <b val="true"/>
        <sz val="12"/>
        <color rgb="FFFFFFFF"/>
        <rFont val="Arial"/>
        <family val="2"/>
      </rPr>
      <t xml:space="preserve">($B$40),</t>
    </r>
    <r>
      <rPr>
        <b val="true"/>
        <sz val="12"/>
        <color rgb="FFFFFF00"/>
        <rFont val="Arial"/>
        <family val="2"/>
      </rPr>
      <t xml:space="preserve">MATCH</t>
    </r>
    <r>
      <rPr>
        <b val="true"/>
        <sz val="12"/>
        <color rgb="FFFFFFFF"/>
        <rFont val="Arial"/>
        <family val="2"/>
      </rPr>
      <t xml:space="preserve">(A41,$A$13:$A$33,0))</t>
    </r>
  </si>
  <si>
    <r>
      <rPr>
        <sz val="12"/>
        <rFont val="Noto Sans CJK SC"/>
        <family val="2"/>
      </rPr>
      <t xml:space="preserve">앞의 경우와 마찬가지로 </t>
    </r>
    <r>
      <rPr>
        <sz val="12"/>
        <rFont val="arial"/>
        <family val="2"/>
      </rPr>
      <t xml:space="preserve">Index </t>
    </r>
    <r>
      <rPr>
        <sz val="12"/>
        <rFont val="Noto Sans CJK SC"/>
        <family val="2"/>
      </rPr>
      <t xml:space="preserve">함수를 사용하였습니다만</t>
    </r>
    <r>
      <rPr>
        <sz val="12"/>
        <rFont val="arial"/>
        <family val="2"/>
      </rPr>
      <t xml:space="preserve">, Indirect</t>
    </r>
    <r>
      <rPr>
        <sz val="12"/>
        <rFont val="Noto Sans CJK SC"/>
        <family val="2"/>
      </rPr>
      <t xml:space="preserve">와 </t>
    </r>
    <r>
      <rPr>
        <sz val="12"/>
        <rFont val="arial"/>
        <family val="2"/>
      </rPr>
      <t xml:space="preserve">Match </t>
    </r>
    <r>
      <rPr>
        <sz val="12"/>
        <rFont val="Noto Sans CJK SC"/>
        <family val="2"/>
      </rPr>
      <t xml:space="preserve">함수를</t>
    </r>
  </si>
  <si>
    <r>
      <rPr>
        <sz val="12"/>
        <rFont val="Noto Sans CJK SC"/>
        <family val="2"/>
      </rPr>
      <t xml:space="preserve">추가로 사용했군요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</si>
  <si>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'</t>
    </r>
    <r>
      <rPr>
        <sz val="12"/>
        <rFont val="Noto Sans CJK SC"/>
        <family val="2"/>
      </rPr>
      <t xml:space="preserve">종합정산</t>
    </r>
    <r>
      <rPr>
        <sz val="12"/>
        <rFont val="arial"/>
        <family val="2"/>
      </rPr>
      <t xml:space="preserve">_</t>
    </r>
    <r>
      <rPr>
        <sz val="12"/>
        <rFont val="Noto Sans CJK SC"/>
        <family val="2"/>
      </rPr>
      <t xml:space="preserve">수정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시트의 </t>
    </r>
    <r>
      <rPr>
        <sz val="12"/>
        <rFont val="arial"/>
        <family val="2"/>
      </rPr>
      <t xml:space="preserve">A40:B60 </t>
    </r>
    <r>
      <rPr>
        <sz val="12"/>
        <rFont val="Noto Sans CJK SC"/>
        <family val="2"/>
      </rPr>
      <t xml:space="preserve">영역의 데이터를 이용하여 차트를 작성합니다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</si>
  <si>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이제 그룹 상자 내의 항목을 차례로 선택해 보세요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</si>
  <si>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어떤 항목을 선택하였느냐에 따라 차트의 계열값도 자동으로 변경될 것입니다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</si>
  <si>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다만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총 근로시간의 경우에는 사용자 지정 서식을 사용하였으므로 이 부분은</t>
    </r>
  </si>
  <si>
    <r>
      <rPr>
        <sz val="12"/>
        <rFont val="Noto Sans CJK SC"/>
        <family val="2"/>
      </rPr>
      <t xml:space="preserve">제대로 표현되지 않습니다</t>
    </r>
    <r>
      <rPr>
        <sz val="12"/>
        <rFont val="arial"/>
        <family val="2"/>
      </rPr>
      <t xml:space="preserve">.</t>
    </r>
  </si>
  <si>
    <t xml:space="preserve">다음에 또…</t>
  </si>
  <si>
    <t xml:space="preserve">컨텐츠를 제공해 주실 분은 여기를 클릭하세요!</t>
  </si>
  <si>
    <r>
      <rPr>
        <sz val="12"/>
        <color rgb="FFFFFFFF"/>
        <rFont val="Noto Sans CJK SC"/>
        <family val="2"/>
      </rPr>
      <t xml:space="preserve">보내주신 자료는 다음과 같이 </t>
    </r>
    <r>
      <rPr>
        <sz val="12"/>
        <color rgb="FFFFFFFF"/>
        <rFont val="Arial"/>
        <family val="2"/>
      </rPr>
      <t xml:space="preserve">HTML </t>
    </r>
    <r>
      <rPr>
        <sz val="12"/>
        <color rgb="FFFFFFFF"/>
        <rFont val="Noto Sans CJK SC"/>
        <family val="2"/>
      </rPr>
      <t xml:space="preserve">파일 형태로 만들어서 보다 많은 분들과</t>
    </r>
  </si>
  <si>
    <r>
      <rPr>
        <sz val="12"/>
        <color rgb="FFFFFFFF"/>
        <rFont val="Noto Sans CJK SC"/>
        <family val="2"/>
      </rPr>
      <t xml:space="preserve">공유할 수 있도록 해 드리겠습니다</t>
    </r>
    <r>
      <rPr>
        <sz val="12"/>
        <color rgb="FFFFFFFF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</si>
  <si>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</si>
  <si>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</si>
  <si>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3333"/>
        <rFont val="Arial"/>
        <family val="2"/>
      </rPr>
      <t xml:space="preserve">&lt;</t>
    </r>
    <r>
      <rPr>
        <b val="true"/>
        <u val="single"/>
        <sz val="12"/>
        <color rgb="FFFF3333"/>
        <rFont val="Noto Sans CJK SC"/>
        <family val="2"/>
      </rPr>
      <t xml:space="preserve">엑셀 플레이북</t>
    </r>
    <r>
      <rPr>
        <b val="true"/>
        <u val="single"/>
        <sz val="12"/>
        <color rgb="FFFF3333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</si>
  <si>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</si>
  <si>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</si>
  <si>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</si>
  <si>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</si>
  <si>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</si>
  <si>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</si>
  <si>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</si>
  <si>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</si>
  <si>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</si>
  <si>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</si>
  <si>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3333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</si>
  <si>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</si>
  <si>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</si>
  <si>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</si>
  <si>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06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3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4</t>
    </r>
    <r>
      <rPr>
        <u val="single"/>
        <sz val="12"/>
        <color rgb="FF4D6776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</si>
  <si>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</si>
  <si>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08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1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9</t>
    </r>
    <r>
      <rPr>
        <u val="single"/>
        <sz val="12"/>
        <color rgb="FF4D6776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</si>
  <si>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</si>
  <si>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</si>
  <si>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</si>
  <si>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</si>
  <si>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</si>
  <si>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</si>
  <si>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</si>
  <si>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</si>
  <si>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</si>
  <si>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r>
      <rPr>
        <b val="true"/>
        <sz val="11"/>
        <rFont val="돋움"/>
        <family val="3"/>
        <charset val="129"/>
      </rPr>
      <t xml:space="preserve">2   </t>
    </r>
    <r>
      <rPr>
        <b val="true"/>
        <sz val="11"/>
        <rFont val="Noto Sans CJK SC"/>
        <family val="2"/>
      </rPr>
      <t xml:space="preserve">월 반 출 입 기 록 표</t>
    </r>
  </si>
  <si>
    <t xml:space="preserve">       일자               성명</t>
  </si>
  <si>
    <t xml:space="preserve">합   계</t>
  </si>
  <si>
    <t xml:space="preserve">이성훈</t>
  </si>
  <si>
    <t xml:space="preserve">남상선</t>
  </si>
  <si>
    <t xml:space="preserve">장동수</t>
  </si>
  <si>
    <t xml:space="preserve">김종호</t>
  </si>
  <si>
    <t xml:space="preserve">오현우</t>
  </si>
  <si>
    <t xml:space="preserve">유영조</t>
  </si>
  <si>
    <t xml:space="preserve">최호철</t>
  </si>
  <si>
    <t xml:space="preserve">이재일</t>
  </si>
  <si>
    <t xml:space="preserve">조유현</t>
  </si>
  <si>
    <t xml:space="preserve">진병수</t>
  </si>
  <si>
    <t xml:space="preserve">장의균</t>
  </si>
  <si>
    <t xml:space="preserve">유관열</t>
  </si>
  <si>
    <t xml:space="preserve">이현교</t>
  </si>
  <si>
    <r>
      <rPr>
        <b val="true"/>
        <sz val="20"/>
        <rFont val="돋움"/>
        <family val="3"/>
        <charset val="129"/>
      </rPr>
      <t xml:space="preserve">2   </t>
    </r>
    <r>
      <rPr>
        <b val="true"/>
        <sz val="20"/>
        <rFont val="Noto Sans CJK SC"/>
        <family val="2"/>
      </rPr>
      <t xml:space="preserve">월 반 출 입 기 록 표</t>
    </r>
  </si>
  <si>
    <t xml:space="preserve">출 퇴 근 시 간 및 반 입 량 내 역 서</t>
  </si>
  <si>
    <t xml:space="preserve">성명</t>
  </si>
  <si>
    <t xml:space="preserve">평균근로시간</t>
  </si>
  <si>
    <t xml:space="preserve">총근로시간</t>
  </si>
  <si>
    <r>
      <rPr>
        <b val="true"/>
        <sz val="10"/>
        <rFont val="Noto Sans CJK SC"/>
        <family val="2"/>
      </rPr>
      <t xml:space="preserve">총수거</t>
    </r>
    <r>
      <rPr>
        <b val="true"/>
        <sz val="10"/>
        <rFont val="굴림체"/>
        <family val="3"/>
        <charset val="129"/>
      </rPr>
      <t xml:space="preserve">(</t>
    </r>
    <r>
      <rPr>
        <b val="true"/>
        <sz val="10"/>
        <rFont val="Noto Sans CJK SC"/>
        <family val="2"/>
      </rPr>
      <t xml:space="preserve">반입</t>
    </r>
    <r>
      <rPr>
        <b val="true"/>
        <sz val="10"/>
        <rFont val="굴림체"/>
        <family val="3"/>
        <charset val="129"/>
      </rPr>
      <t xml:space="preserve">)</t>
    </r>
    <r>
      <rPr>
        <b val="true"/>
        <sz val="10"/>
        <rFont val="Noto Sans CJK SC"/>
        <family val="2"/>
      </rPr>
      <t xml:space="preserve">량</t>
    </r>
  </si>
  <si>
    <r>
      <rPr>
        <b val="true"/>
        <sz val="10"/>
        <rFont val="Noto Sans CJK SC"/>
        <family val="2"/>
      </rPr>
      <t xml:space="preserve">평균</t>
    </r>
    <r>
      <rPr>
        <b val="true"/>
        <sz val="10"/>
        <rFont val="굴림체"/>
        <family val="3"/>
        <charset val="129"/>
      </rPr>
      <t xml:space="preserve">(</t>
    </r>
    <r>
      <rPr>
        <b val="true"/>
        <sz val="10"/>
        <rFont val="Noto Sans CJK SC"/>
        <family val="2"/>
      </rPr>
      <t xml:space="preserve">반입</t>
    </r>
    <r>
      <rPr>
        <b val="true"/>
        <sz val="10"/>
        <rFont val="굴림체"/>
        <family val="3"/>
        <charset val="129"/>
      </rPr>
      <t xml:space="preserve">)</t>
    </r>
    <r>
      <rPr>
        <b val="true"/>
        <sz val="10"/>
        <rFont val="Noto Sans CJK SC"/>
        <family val="2"/>
      </rPr>
      <t xml:space="preserve">량</t>
    </r>
  </si>
  <si>
    <r>
      <rPr>
        <sz val="11"/>
        <rFont val="Noto Sans CJK SC"/>
        <family val="2"/>
      </rPr>
      <t xml:space="preserve">합계</t>
    </r>
    <r>
      <rPr>
        <sz val="11"/>
        <rFont val="굴림체"/>
        <family val="3"/>
        <charset val="129"/>
      </rPr>
      <t xml:space="preserve">(</t>
    </r>
    <r>
      <rPr>
        <sz val="11"/>
        <rFont val="Noto Sans CJK SC"/>
        <family val="2"/>
      </rPr>
      <t xml:space="preserve">평균</t>
    </r>
    <r>
      <rPr>
        <sz val="11"/>
        <rFont val="굴림체"/>
        <family val="3"/>
        <charset val="129"/>
      </rPr>
      <t xml:space="preserve">)</t>
    </r>
  </si>
  <si>
    <t xml:space="preserve">이름</t>
  </si>
  <si>
    <t xml:space="preserve">총수거량</t>
  </si>
  <si>
    <t xml:space="preserve">평균량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</si>
</sst>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_-;\-* #,##0_-;_-* \-_-;_-@_-"/>
    <numFmt numFmtId="166" formatCode="yyyy\-mm\-dd"/>
    <numFmt numFmtId="167" formatCode="d\일"/>
    <numFmt numFmtId="168" formatCode="[$-409]h:mm"/>
    <numFmt numFmtId="169" formatCode="[h]:mm:ss"/>
    <numFmt numFmtId="170" formatCode="[h]&quot;시간&quot;mm\분"/>
    <numFmt numFmtId="171" formatCode="#,##0_ &quot; ㎥&quot;"/>
    <numFmt numFmtId="172" formatCode="#,##0_ \㎥"/>
  </numFmts>
  <fonts count="4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돋움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FFFF00"/>
      <name val="Arial"/>
      <family val="2"/>
    </font>
    <font>
      <sz val="12"/>
      <color rgb="FF0000FF"/>
      <name val="Noto Sans CJK SC"/>
      <family val="2"/>
    </font>
    <font>
      <sz val="12"/>
      <color rgb="FFFFFFFF"/>
      <name val="Noto Sans CJK SC"/>
      <family val="2"/>
    </font>
    <font>
      <sz val="12"/>
      <color rgb="FF0000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3333"/>
      <name val="Arial"/>
      <family val="2"/>
    </font>
    <font>
      <b val="true"/>
      <u val="single"/>
      <sz val="12"/>
      <color rgb="FFFF3333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4D6776"/>
      <name val="Arial"/>
      <family val="2"/>
    </font>
    <font>
      <u val="single"/>
      <sz val="12"/>
      <color rgb="FF4D6776"/>
      <name val="Noto Sans CJK SC"/>
      <family val="2"/>
    </font>
    <font>
      <u val="single"/>
      <sz val="12"/>
      <color rgb="FF4D6776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color rgb="FFFFFFFF"/>
      <name val="DejaVu Sans"/>
      <family val="2"/>
    </font>
    <font>
      <sz val="11"/>
      <color rgb="FFFFFFFF"/>
      <name val="돋움"/>
      <family val="3"/>
      <charset val="129"/>
    </font>
    <font>
      <b val="true"/>
      <sz val="11"/>
      <name val="돋움"/>
      <family val="3"/>
      <charset val="129"/>
    </font>
    <font>
      <b val="true"/>
      <sz val="11"/>
      <name val="Noto Sans CJK SC"/>
      <family val="2"/>
    </font>
    <font>
      <sz val="11"/>
      <name val="Noto Sans CJK SC"/>
      <family val="2"/>
    </font>
    <font>
      <b val="true"/>
      <sz val="20"/>
      <name val="돋움"/>
      <family val="3"/>
      <charset val="129"/>
    </font>
    <font>
      <b val="true"/>
      <sz val="20"/>
      <name val="Noto Sans CJK SC"/>
      <family val="2"/>
    </font>
    <font>
      <sz val="12"/>
      <name val="돋움"/>
      <family val="3"/>
      <charset val="129"/>
    </font>
    <font>
      <sz val="11"/>
      <name val="굴림체"/>
      <family val="3"/>
      <charset val="129"/>
    </font>
    <font>
      <b val="true"/>
      <u val="single"/>
      <sz val="15"/>
      <name val="Noto Sans CJK SC"/>
      <family val="2"/>
    </font>
    <font>
      <b val="true"/>
      <sz val="10"/>
      <name val="Noto Sans CJK SC"/>
      <family val="2"/>
    </font>
    <font>
      <b val="true"/>
      <sz val="10"/>
      <name val="굴림체"/>
      <family val="3"/>
      <charset val="129"/>
    </font>
    <font>
      <sz val="15.5"/>
      <color rgb="FF000000"/>
      <name val="Noto Sans CJK SC"/>
      <family val="2"/>
    </font>
    <font>
      <sz val="5.5"/>
      <color rgb="FF000000"/>
      <name val="돋움"/>
      <family val="2"/>
    </font>
    <font>
      <sz val="16.5"/>
      <color rgb="FF000000"/>
      <name val="돋움"/>
      <family val="2"/>
    </font>
    <font>
      <sz val="11"/>
      <color rgb="FF000000"/>
      <name val="돋움"/>
      <family val="2"/>
    </font>
    <font>
      <sz val="11"/>
      <color rgb="FF000000"/>
      <name val="Noto Sans CJK SC"/>
      <family val="2"/>
    </font>
  </fonts>
  <fills count="10">
    <fill>
      <patternFill patternType="none"/>
    </fill>
    <fill>
      <patternFill patternType="gray125"/>
    </fill>
    <fill>
      <patternFill patternType="solid">
        <fgColor rgb="FFD4E2EE"/>
        <bgColor rgb="FFDEEAF2"/>
      </patternFill>
    </fill>
    <fill>
      <patternFill patternType="solid">
        <fgColor rgb="FFFF3333"/>
        <bgColor rgb="FFFF6600"/>
      </patternFill>
    </fill>
    <fill>
      <patternFill patternType="solid">
        <fgColor rgb="FFFFBBBB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008080"/>
        <bgColor rgb="FF008080"/>
      </patternFill>
    </fill>
    <fill>
      <patternFill patternType="solid">
        <fgColor rgb="FFF87C7C"/>
        <bgColor rgb="FFFF6600"/>
      </patternFill>
    </fill>
    <fill>
      <patternFill patternType="solid">
        <fgColor rgb="FFEFF6FB"/>
        <bgColor rgb="FFFFFFFF"/>
      </patternFill>
    </fill>
    <fill>
      <patternFill patternType="solid">
        <fgColor rgb="FFCCCCFF"/>
        <bgColor rgb="FFD4E2EE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true">
      <left style="medium">
        <color rgb="FF969696"/>
      </left>
      <right style="medium">
        <color rgb="FF969696"/>
      </right>
      <top style="medium">
        <color rgb="FF969696"/>
      </top>
      <bottom style="thin"/>
      <diagonal style="thin"/>
    </border>
    <border diagonalUp="false" diagonalDown="false">
      <left style="medium">
        <color rgb="FF969696"/>
      </left>
      <right style="medium">
        <color rgb="FF969696"/>
      </right>
      <top style="medium">
        <color rgb="FF969696"/>
      </top>
      <bottom style="thin"/>
      <diagonal/>
    </border>
    <border diagonalUp="false" diagonalDown="false">
      <left style="medium">
        <color rgb="FF969696"/>
      </left>
      <right style="medium">
        <color rgb="FF969696"/>
      </right>
      <top/>
      <bottom/>
      <diagonal/>
    </border>
    <border diagonalUp="false" diagonalDown="false">
      <left style="medium">
        <color rgb="FF969696"/>
      </left>
      <right style="medium">
        <color rgb="FF969696"/>
      </right>
      <top/>
      <bottom style="medium">
        <color rgb="FF969696"/>
      </bottom>
      <diagonal/>
    </border>
    <border diagonalUp="false" diagonalDown="false">
      <left/>
      <right/>
      <top/>
      <bottom style="medium">
        <color rgb="FF969696"/>
      </bottom>
      <diagonal/>
    </border>
    <border diagonalUp="false" diagonalDown="false">
      <left style="medium">
        <color rgb="FF969696"/>
      </left>
      <right style="thin">
        <color rgb="FF969696"/>
      </right>
      <top style="medium">
        <color rgb="FF969696"/>
      </top>
      <bottom style="double">
        <color rgb="FF969696"/>
      </bottom>
      <diagonal/>
    </border>
    <border diagonalUp="false" diagonalDown="false">
      <left style="thin">
        <color rgb="FF969696"/>
      </left>
      <right style="thin">
        <color rgb="FF969696"/>
      </right>
      <top style="medium">
        <color rgb="FF969696"/>
      </top>
      <bottom style="double">
        <color rgb="FF969696"/>
      </bottom>
      <diagonal/>
    </border>
    <border diagonalUp="false" diagonalDown="false">
      <left style="thin">
        <color rgb="FF969696"/>
      </left>
      <right style="medium">
        <color rgb="FF969696"/>
      </right>
      <top style="medium">
        <color rgb="FF969696"/>
      </top>
      <bottom style="double">
        <color rgb="FF969696"/>
      </bottom>
      <diagonal/>
    </border>
    <border diagonalUp="false" diagonalDown="false">
      <left style="medium">
        <color rgb="FF969696"/>
      </left>
      <right style="thin">
        <color rgb="FF969696"/>
      </right>
      <top/>
      <bottom/>
      <diagonal/>
    </border>
    <border diagonalUp="false" diagonalDown="false">
      <left style="thin">
        <color rgb="FF969696"/>
      </left>
      <right style="thin">
        <color rgb="FF969696"/>
      </right>
      <top/>
      <bottom/>
      <diagonal/>
    </border>
    <border diagonalUp="false" diagonalDown="false"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 diagonalUp="false" diagonalDown="false"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 diagonalUp="false" diagonalDown="false">
      <left style="thin">
        <color rgb="FF969696"/>
      </left>
      <right style="medium">
        <color rgb="FF969696"/>
      </right>
      <top/>
      <bottom style="medium">
        <color rgb="FF969696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5" borderId="3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5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5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8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2" fillId="8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8" borderId="6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8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8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35" fillId="5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8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8" fontId="4" fillId="0" borderId="0" xfId="21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8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8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0" borderId="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8" borderId="6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8" borderId="6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9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8" fillId="5" borderId="10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6" fillId="0" borderId="0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36" fillId="9" borderId="12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1" fontId="36" fillId="9" borderId="12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2" fontId="36" fillId="9" borderId="12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1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2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2" fillId="5" borderId="13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0" fontId="36" fillId="5" borderId="14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1" fontId="36" fillId="5" borderId="14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2" fontId="36" fillId="5" borderId="15" xfId="21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0" xfId="22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0" xfId="22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0" xfId="2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0" xfId="2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9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5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0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36" fillId="9" borderId="12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1" fontId="36" fillId="9" borderId="12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2" fontId="36" fillId="9" borderId="12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1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2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2" fillId="5" borderId="13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0" fontId="36" fillId="5" borderId="14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1" fontId="36" fillId="5" borderId="14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2" fontId="36" fillId="5" borderId="15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9" borderId="12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6" fillId="9" borderId="12" xfId="22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sample" xfId="21"/>
    <cellStyle name="표준_X0403(차트_검토)" xfId="22"/>
    <cellStyle name="*unknown*" xfId="20" builtinId="8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87C7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2"/>
      <rgbColor rgb="FFCCFFCC"/>
      <rgbColor rgb="FFF5FF7F"/>
      <rgbColor rgb="FFD4E2EE"/>
      <rgbColor rgb="FFEFF6FB"/>
      <rgbColor rgb="FFCC99FF"/>
      <rgbColor rgb="FFFFBBBB"/>
      <rgbColor rgb="FF3366FF"/>
      <rgbColor rgb="FF33CCCC"/>
      <rgbColor rgb="FF99CC00"/>
      <rgbColor rgb="FFFFCC00"/>
      <rgbColor rgb="FFFF9900"/>
      <rgbColor rgb="FFFF6600"/>
      <rgbColor rgb="FF4D67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550" strike="noStrike" u="none">
                <a:solidFill>
                  <a:srgbClr val="000000"/>
                </a:solidFill>
                <a:uFillTx/>
                <a:latin typeface="돋움"/>
              </a:rPr>
              <a:t>평균근로시간</a:t>
            </a:r>
          </a:p>
        </c:rich>
      </c:tx>
      <c:overlay val="0"/>
      <c:spPr>
        <a:noFill/>
        <a:ln w="0">
          <a:noFill/>
        </a:ln>
      </c:spPr>
    </c:title>
    <c:autoTitleDeleted val="0"/>
    <c:view3D>
      <c:rotX val="16"/>
      <c:rotY val="19"/>
      <c:rAngAx val="1"/>
      <c:perspective val="60"/>
    </c:view3D>
    <c:floor>
      <c:spPr>
        <a:solidFill>
          <a:srgbClr val="808080"/>
        </a:solidFill>
        <a:ln w="0">
          <a:solidFill>
            <a:srgbClr val="000000"/>
          </a:solidFill>
        </a:ln>
      </c:spPr>
    </c:floor>
    <c:sideWall>
      <c:spPr>
        <a:solidFill>
          <a:srgbClr val="c0c0c0"/>
        </a:solidFill>
        <a:ln w="12600">
          <a:solidFill>
            <a:srgbClr val="808080"/>
          </a:solidFill>
          <a:round/>
        </a:ln>
      </c:spPr>
    </c:sideWall>
    <c:backWall>
      <c:spPr>
        <a:solidFill>
          <a:srgbClr val="c0c0c0"/>
        </a:solidFill>
        <a:ln w="12600">
          <a:solidFill>
            <a:srgbClr val="808080"/>
          </a:solidFill>
          <a:round/>
        </a:ln>
      </c:spPr>
    </c:backWall>
    <c:plotArea>
      <c:layout>
        <c:manualLayout>
          <c:xMode val="edge"/>
          <c:yMode val="edge"/>
          <c:x val="0.0254671488848704"/>
          <c:y val="0.154395069737269"/>
          <c:w val="0.926511954992968"/>
          <c:h val="0.73029516704508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종합정산_질문하신분!$A$34:$C$34</c:f>
              <c:strCache>
                <c:ptCount val="1"/>
                <c:pt idx="0">
                  <c:v>합계(평균) 10시간01분 1955시간16분</c:v>
                </c:pt>
              </c:strCache>
            </c:strRef>
          </c:tx>
          <c:spPr>
            <a:solidFill>
              <a:srgbClr val="9999ff"/>
            </a:solidFill>
            <a:ln w="0">
              <a:solidFill>
                <a:srgbClr val="000000"/>
              </a:solidFill>
            </a:ln>
          </c:spPr>
          <c:invertIfNegative val="0"/>
          <c:dPt>
            <c:idx val="0"/>
            <c:invertIfNegative val="0"/>
            <c:spPr>
              <a:solidFill>
                <a:srgbClr val="9999ff"/>
              </a:solidFill>
              <a:ln w="0">
                <a:solidFill>
                  <a:srgbClr val="000000"/>
                </a:solidFill>
              </a:ln>
            </c:spPr>
          </c:dPt>
          <c:dPt>
            <c:idx val="1"/>
            <c:invertIfNegative val="0"/>
            <c:spPr>
              <a:solidFill>
                <a:srgbClr val="993366"/>
              </a:solidFill>
              <a:ln w="0">
                <a:solidFill>
                  <a:srgbClr val="000000"/>
                </a:solidFill>
              </a:ln>
            </c:spPr>
          </c:dPt>
          <c:dPt>
            <c:idx val="2"/>
            <c:invertIfNegative val="0"/>
            <c:spPr>
              <a:solidFill>
                <a:srgbClr val="ffffcc"/>
              </a:solidFill>
              <a:ln w="0">
                <a:solidFill>
                  <a:srgbClr val="000000"/>
                </a:solidFill>
              </a:ln>
            </c:spPr>
          </c:dPt>
          <c:dPt>
            <c:idx val="3"/>
            <c:invertIfNegative val="0"/>
            <c:spPr>
              <a:solidFill>
                <a:srgbClr val="ccffff"/>
              </a:solidFill>
              <a:ln w="0">
                <a:solidFill>
                  <a:srgbClr val="000000"/>
                </a:solidFill>
              </a:ln>
            </c:spPr>
          </c:dPt>
          <c:dPt>
            <c:idx val="4"/>
            <c:invertIfNegative val="0"/>
            <c:spPr>
              <a:solidFill>
                <a:srgbClr val="660066"/>
              </a:solidFill>
              <a:ln w="0">
                <a:solidFill>
                  <a:srgbClr val="000000"/>
                </a:solidFill>
              </a:ln>
            </c:spPr>
          </c:dPt>
          <c:dPt>
            <c:idx val="5"/>
            <c:invertIfNegative val="0"/>
            <c:spPr>
              <a:solidFill>
                <a:srgbClr val="f87c7c"/>
              </a:solidFill>
              <a:ln w="0">
                <a:solidFill>
                  <a:srgbClr val="000000"/>
                </a:solidFill>
              </a:ln>
            </c:spPr>
          </c:dPt>
          <c:dPt>
            <c:idx val="6"/>
            <c:invertIfNegative val="0"/>
            <c:spPr>
              <a:solidFill>
                <a:srgbClr val="0066cc"/>
              </a:solidFill>
              <a:ln w="0">
                <a:solidFill>
                  <a:srgbClr val="000000"/>
                </a:solidFill>
              </a:ln>
            </c:spPr>
          </c:dPt>
          <c:dPt>
            <c:idx val="7"/>
            <c:invertIfNegative val="0"/>
            <c:spPr>
              <a:solidFill>
                <a:srgbClr val="ccccff"/>
              </a:solidFill>
              <a:ln w="0">
                <a:solidFill>
                  <a:srgbClr val="000000"/>
                </a:solidFill>
              </a:ln>
            </c:spPr>
          </c:dPt>
          <c:dPt>
            <c:idx val="8"/>
            <c:invertIfNegative val="0"/>
            <c:spPr>
              <a:solidFill>
                <a:srgbClr val="000080"/>
              </a:solidFill>
              <a:ln w="0">
                <a:solidFill>
                  <a:srgbClr val="000000"/>
                </a:solidFill>
              </a:ln>
            </c:spPr>
          </c:dPt>
          <c:dPt>
            <c:idx val="9"/>
            <c:invertIfNegative val="0"/>
            <c:spPr>
              <a:solidFill>
                <a:srgbClr val="ff00ff"/>
              </a:solidFill>
              <a:ln w="0">
                <a:solidFill>
                  <a:srgbClr val="000000"/>
                </a:solidFill>
              </a:ln>
            </c:spPr>
          </c:dPt>
          <c:dPt>
            <c:idx val="10"/>
            <c:invertIfNegative val="0"/>
            <c:spPr>
              <a:solidFill>
                <a:srgbClr val="ffff00"/>
              </a:solidFill>
              <a:ln w="0">
                <a:solidFill>
                  <a:srgbClr val="000000"/>
                </a:solidFill>
              </a:ln>
            </c:spPr>
          </c:dPt>
          <c:dPt>
            <c:idx val="11"/>
            <c:invertIfNegative val="0"/>
            <c:spPr>
              <a:solidFill>
                <a:srgbClr val="00ffff"/>
              </a:solidFill>
              <a:ln w="0">
                <a:solidFill>
                  <a:srgbClr val="000000"/>
                </a:solidFill>
              </a:ln>
            </c:spPr>
          </c:dPt>
          <c:dPt>
            <c:idx val="12"/>
            <c:invertIfNegative val="0"/>
            <c:spPr>
              <a:solidFill>
                <a:srgbClr val="800080"/>
              </a:solidFill>
              <a:ln w="0">
                <a:solidFill>
                  <a:srgbClr val="000000"/>
                </a:solidFill>
              </a:ln>
            </c:spPr>
          </c:dPt>
          <c:dPt>
            <c:idx val="13"/>
            <c:invertIfNegative val="0"/>
            <c:spPr>
              <a:solidFill>
                <a:srgbClr val="800000"/>
              </a:solidFill>
              <a:ln w="0">
                <a:solidFill>
                  <a:srgbClr val="000000"/>
                </a:solidFill>
              </a:ln>
            </c:spPr>
          </c:dPt>
          <c:dPt>
            <c:idx val="14"/>
            <c:invertIfNegative val="0"/>
            <c:spPr>
              <a:solidFill>
                <a:srgbClr val="008080"/>
              </a:solidFill>
              <a:ln w="0">
                <a:solidFill>
                  <a:srgbClr val="000000"/>
                </a:solidFill>
              </a:ln>
            </c:spPr>
          </c:dPt>
          <c:dPt>
            <c:idx val="15"/>
            <c:invertIfNegative val="0"/>
            <c:spPr>
              <a:solidFill>
                <a:srgbClr val="0000ff"/>
              </a:solidFill>
              <a:ln w="0">
                <a:solidFill>
                  <a:srgbClr val="000000"/>
                </a:solidFill>
              </a:ln>
            </c:spPr>
          </c:dPt>
          <c:dPt>
            <c:idx val="16"/>
            <c:invertIfNegative val="0"/>
            <c:spPr>
              <a:solidFill>
                <a:srgbClr val="d4e2ee"/>
              </a:solidFill>
              <a:ln w="0">
                <a:solidFill>
                  <a:srgbClr val="000000"/>
                </a:solidFill>
              </a:ln>
            </c:spPr>
          </c:dPt>
          <c:dPt>
            <c:idx val="17"/>
            <c:invertIfNegative val="0"/>
            <c:spPr>
              <a:solidFill>
                <a:srgbClr val="eff6fb"/>
              </a:solidFill>
              <a:ln w="0">
                <a:solidFill>
                  <a:srgbClr val="000000"/>
                </a:solidFill>
              </a:ln>
            </c:spPr>
          </c:dPt>
          <c:dPt>
            <c:idx val="18"/>
            <c:invertIfNegative val="0"/>
            <c:spPr>
              <a:solidFill>
                <a:srgbClr val="ccffcc"/>
              </a:solidFill>
              <a:ln w="0">
                <a:solidFill>
                  <a:srgbClr val="000000"/>
                </a:solidFill>
              </a:ln>
            </c:spPr>
          </c:dPt>
          <c:dPt>
            <c:idx val="19"/>
            <c:invertIfNegative val="0"/>
            <c:spPr>
              <a:solidFill>
                <a:srgbClr val="f5ff7f"/>
              </a:solidFill>
              <a:ln w="0">
                <a:solidFill>
                  <a:srgbClr val="000000"/>
                </a:solidFill>
              </a:ln>
            </c:spPr>
          </c:dPt>
          <c:dPt>
            <c:idx val="20"/>
            <c:invertIfNegative val="0"/>
            <c:spPr>
              <a:solidFill>
                <a:srgbClr val="deeaf2"/>
              </a:solidFill>
              <a:ln w="0">
                <a:solidFill>
                  <a:srgbClr val="000000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2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3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4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5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6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7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8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9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종합정산_질문하신분!$A$13:$A$33</c:f>
              <c:strCache>
                <c:ptCount val="21"/>
                <c:pt idx="0">
                  <c:v>이성훈</c:v>
                </c:pt>
                <c:pt idx="1">
                  <c:v>남상선</c:v>
                </c:pt>
                <c:pt idx="2">
                  <c:v>장동수</c:v>
                </c:pt>
                <c:pt idx="3">
                  <c:v>김종호</c:v>
                </c:pt>
                <c:pt idx="4">
                  <c:v>오현우</c:v>
                </c:pt>
                <c:pt idx="5">
                  <c:v>유영조</c:v>
                </c:pt>
                <c:pt idx="6">
                  <c:v>최호철</c:v>
                </c:pt>
                <c:pt idx="7">
                  <c:v>이재일</c:v>
                </c:pt>
                <c:pt idx="8">
                  <c:v>조유현</c:v>
                </c:pt>
                <c:pt idx="9">
                  <c:v>진병수</c:v>
                </c:pt>
                <c:pt idx="10">
                  <c:v>장의균</c:v>
                </c:pt>
                <c:pt idx="11">
                  <c:v>유관열</c:v>
                </c:pt>
                <c:pt idx="12">
                  <c:v>이현교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</c:strCache>
            </c:strRef>
          </c:cat>
          <c:val>
            <c:numRef>
              <c:f>종합정산_질문하신분!$E$13:$E$33</c:f>
              <c:numCache>
                <c:formatCode>#,##0_ \㎥</c:formatCode>
                <c:ptCount val="21"/>
                <c:pt idx="0">
                  <c:v>48</c:v>
                </c:pt>
                <c:pt idx="1">
                  <c:v>57.6</c:v>
                </c:pt>
                <c:pt idx="2">
                  <c:v>64</c:v>
                </c:pt>
                <c:pt idx="3">
                  <c:v>58.6666666666667</c:v>
                </c:pt>
                <c:pt idx="4">
                  <c:v>45.3333333333333</c:v>
                </c:pt>
                <c:pt idx="5">
                  <c:v>26.6666666666667</c:v>
                </c:pt>
                <c:pt idx="6">
                  <c:v>27.5</c:v>
                </c:pt>
                <c:pt idx="7">
                  <c:v>26.6666666666667</c:v>
                </c:pt>
                <c:pt idx="8">
                  <c:v>55</c:v>
                </c:pt>
                <c:pt idx="9">
                  <c:v>44</c:v>
                </c:pt>
                <c:pt idx="10">
                  <c:v>56.3636363636364</c:v>
                </c:pt>
                <c:pt idx="11">
                  <c:v>35</c:v>
                </c:pt>
                <c:pt idx="12">
                  <c:v>56.3636363636364</c:v>
                </c:pt>
              </c:numCache>
            </c:numRef>
          </c:val>
        </c:ser>
        <c:gapWidth val="160"/>
        <c:shape val="cylinder"/>
        <c:axId val="25993857"/>
        <c:axId val="38548754"/>
        <c:axId val="0"/>
      </c:bar3DChart>
      <c:catAx>
        <c:axId val="2599385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550" strike="noStrike" u="none">
                <a:solidFill>
                  <a:srgbClr val="000000"/>
                </a:solidFill>
                <a:uFillTx/>
                <a:latin typeface="돋움"/>
              </a:defRPr>
            </a:pPr>
          </a:p>
        </c:txPr>
        <c:crossAx val="38548754"/>
        <c:crossesAt val="0"/>
        <c:auto val="1"/>
        <c:lblAlgn val="ctr"/>
        <c:lblOffset val="100"/>
        <c:noMultiLvlLbl val="0"/>
      </c:catAx>
      <c:valAx>
        <c:axId val="38548754"/>
        <c:scaling>
          <c:orientation val="minMax"/>
        </c:scaling>
        <c:delete val="0"/>
        <c:axPos val="l"/>
        <c:majorGridlines>
          <c:spPr>
            <a:ln w="0">
              <a:solidFill>
                <a:srgbClr val="000000"/>
              </a:solidFill>
            </a:ln>
          </c:spPr>
        </c:majorGridlines>
        <c:numFmt formatCode="General" sourceLinked="0"/>
        <c:majorTickMark val="cross"/>
        <c:minorTickMark val="none"/>
        <c:tickLblPos val="nextTo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1650" strike="noStrike" u="none">
                <a:solidFill>
                  <a:srgbClr val="000000"/>
                </a:solidFill>
                <a:uFillTx/>
                <a:latin typeface="돋움"/>
              </a:defRPr>
            </a:pPr>
          </a:p>
        </c:txPr>
        <c:crossAx val="25993857"/>
        <c:crossesAt val="1"/>
        <c:crossBetween val="midCat"/>
      </c:valAx>
    </c:plotArea>
    <c:legend>
      <c:legendPos val="r"/>
      <c:layout>
        <c:manualLayout>
          <c:xMode val="edge"/>
          <c:yMode val="edge"/>
          <c:x val="0.0578661844484629"/>
          <c:y val="0.882338631203373"/>
          <c:w val="0.956901748040989"/>
          <c:h val="0.0915504378851768"/>
        </c:manualLayout>
      </c:layout>
      <c:overlay val="0"/>
      <c:spPr>
        <a:solidFill>
          <a:srgbClr val="ffffff"/>
        </a:solidFill>
        <a:ln w="0">
          <a:solidFill>
            <a:srgbClr val="000000"/>
          </a:solidFill>
        </a:ln>
      </c:spPr>
      <c:txPr>
        <a:bodyPr/>
        <a:lstStyle/>
        <a:p>
          <a:pPr>
            <a:defRPr b="0" sz="1100" strike="noStrike" u="none">
              <a:solidFill>
                <a:srgbClr val="000000"/>
              </a:solidFill>
              <a:uFillTx/>
              <a:latin typeface="돋움"/>
            </a:defRPr>
          </a:pPr>
        </a:p>
      </c:txPr>
    </c:legend>
    <c:plotVisOnly val="1"/>
    <c:dispBlanksAs val="gap"/>
  </c:chart>
  <c:spPr>
    <a:solidFill>
      <a:srgbClr val="ffffff"/>
    </a:solidFill>
    <a:ln w="0">
      <a:solidFill>
        <a:srgbClr val="000000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solidFill>
                  <a:srgbClr val="000000"/>
                </a:solidFill>
                <a:uFillTx/>
                <a:latin typeface="돋움"/>
              </a:rPr>
              <a:t>평균근로시간</a:t>
            </a:r>
          </a:p>
        </c:rich>
      </c:tx>
      <c:overlay val="0"/>
      <c:spPr>
        <a:noFill/>
        <a:ln w="0">
          <a:noFill/>
        </a:ln>
      </c:spPr>
    </c:title>
    <c:autoTitleDeleted val="0"/>
    <c:view3D>
      <c:rotX val="16"/>
      <c:rotY val="19"/>
      <c:rAngAx val="1"/>
      <c:perspective val="60"/>
    </c:view3D>
    <c:floor>
      <c:spPr>
        <a:solidFill>
          <a:srgbClr val="808080"/>
        </a:solidFill>
        <a:ln w="0">
          <a:solidFill>
            <a:srgbClr val="000000"/>
          </a:solidFill>
        </a:ln>
      </c:spPr>
    </c:floor>
    <c:sideWall>
      <c:spPr>
        <a:solidFill>
          <a:srgbClr val="c0c0c0"/>
        </a:solidFill>
        <a:ln w="12600">
          <a:solidFill>
            <a:srgbClr val="808080"/>
          </a:solidFill>
          <a:round/>
        </a:ln>
      </c:spPr>
    </c:sideWall>
    <c:backWall>
      <c:spPr>
        <a:solidFill>
          <a:srgbClr val="c0c0c0"/>
        </a:solidFill>
        <a:ln w="12600">
          <a:solidFill>
            <a:srgbClr val="808080"/>
          </a:solidFill>
          <a:round/>
        </a:ln>
      </c:spPr>
    </c:backWall>
    <c:plotArea>
      <c:bar3DChart>
        <c:barDir val="col"/>
        <c:grouping val="clustered"/>
        <c:varyColors val="0"/>
        <c:ser>
          <c:idx val="0"/>
          <c:order val="0"/>
          <c:tx>
            <c:strRef>
              <c:f>종합정산_수정!$B$40</c:f>
              <c:strCache>
                <c:ptCount val="1"/>
                <c:pt idx="0">
                  <c:v>평균근로시간</c:v>
                </c:pt>
              </c:strCache>
            </c:strRef>
          </c:tx>
          <c:spPr>
            <a:solidFill>
              <a:srgbClr val="9999ff"/>
            </a:solidFill>
            <a:ln w="0">
              <a:solidFill>
                <a:srgbClr val="000000"/>
              </a:solidFill>
            </a:ln>
          </c:spPr>
          <c:invertIfNegative val="0"/>
          <c:dPt>
            <c:idx val="0"/>
            <c:invertIfNegative val="0"/>
            <c:spPr>
              <a:solidFill>
                <a:srgbClr val="9999ff"/>
              </a:solidFill>
              <a:ln w="0">
                <a:solidFill>
                  <a:srgbClr val="000000"/>
                </a:solidFill>
              </a:ln>
            </c:spPr>
          </c:dPt>
          <c:dPt>
            <c:idx val="1"/>
            <c:invertIfNegative val="0"/>
            <c:spPr>
              <a:solidFill>
                <a:srgbClr val="993366"/>
              </a:solidFill>
              <a:ln w="0">
                <a:solidFill>
                  <a:srgbClr val="000000"/>
                </a:solidFill>
              </a:ln>
            </c:spPr>
          </c:dPt>
          <c:dPt>
            <c:idx val="2"/>
            <c:invertIfNegative val="0"/>
            <c:spPr>
              <a:solidFill>
                <a:srgbClr val="ffffcc"/>
              </a:solidFill>
              <a:ln w="0">
                <a:solidFill>
                  <a:srgbClr val="000000"/>
                </a:solidFill>
              </a:ln>
            </c:spPr>
          </c:dPt>
          <c:dPt>
            <c:idx val="3"/>
            <c:invertIfNegative val="0"/>
            <c:spPr>
              <a:solidFill>
                <a:srgbClr val="ccffff"/>
              </a:solidFill>
              <a:ln w="0">
                <a:solidFill>
                  <a:srgbClr val="000000"/>
                </a:solidFill>
              </a:ln>
            </c:spPr>
          </c:dPt>
          <c:dPt>
            <c:idx val="4"/>
            <c:invertIfNegative val="0"/>
            <c:spPr>
              <a:solidFill>
                <a:srgbClr val="660066"/>
              </a:solidFill>
              <a:ln w="0">
                <a:solidFill>
                  <a:srgbClr val="000000"/>
                </a:solidFill>
              </a:ln>
            </c:spPr>
          </c:dPt>
          <c:dPt>
            <c:idx val="5"/>
            <c:invertIfNegative val="0"/>
            <c:spPr>
              <a:solidFill>
                <a:srgbClr val="f87c7c"/>
              </a:solidFill>
              <a:ln w="0">
                <a:solidFill>
                  <a:srgbClr val="000000"/>
                </a:solidFill>
              </a:ln>
            </c:spPr>
          </c:dPt>
          <c:dPt>
            <c:idx val="6"/>
            <c:invertIfNegative val="0"/>
            <c:spPr>
              <a:solidFill>
                <a:srgbClr val="0066cc"/>
              </a:solidFill>
              <a:ln w="0">
                <a:solidFill>
                  <a:srgbClr val="000000"/>
                </a:solidFill>
              </a:ln>
            </c:spPr>
          </c:dPt>
          <c:dPt>
            <c:idx val="7"/>
            <c:invertIfNegative val="0"/>
            <c:spPr>
              <a:solidFill>
                <a:srgbClr val="ccccff"/>
              </a:solidFill>
              <a:ln w="0">
                <a:solidFill>
                  <a:srgbClr val="000000"/>
                </a:solidFill>
              </a:ln>
            </c:spPr>
          </c:dPt>
          <c:dPt>
            <c:idx val="8"/>
            <c:invertIfNegative val="0"/>
            <c:spPr>
              <a:solidFill>
                <a:srgbClr val="000080"/>
              </a:solidFill>
              <a:ln w="0">
                <a:solidFill>
                  <a:srgbClr val="000000"/>
                </a:solidFill>
              </a:ln>
            </c:spPr>
          </c:dPt>
          <c:dPt>
            <c:idx val="9"/>
            <c:invertIfNegative val="0"/>
            <c:spPr>
              <a:solidFill>
                <a:srgbClr val="ff00ff"/>
              </a:solidFill>
              <a:ln w="0">
                <a:solidFill>
                  <a:srgbClr val="000000"/>
                </a:solidFill>
              </a:ln>
            </c:spPr>
          </c:dPt>
          <c:dPt>
            <c:idx val="10"/>
            <c:invertIfNegative val="0"/>
            <c:spPr>
              <a:solidFill>
                <a:srgbClr val="ffff00"/>
              </a:solidFill>
              <a:ln w="0">
                <a:solidFill>
                  <a:srgbClr val="000000"/>
                </a:solidFill>
              </a:ln>
            </c:spPr>
          </c:dPt>
          <c:dPt>
            <c:idx val="11"/>
            <c:invertIfNegative val="0"/>
            <c:spPr>
              <a:solidFill>
                <a:srgbClr val="00ffff"/>
              </a:solidFill>
              <a:ln w="0">
                <a:solidFill>
                  <a:srgbClr val="000000"/>
                </a:solidFill>
              </a:ln>
            </c:spPr>
          </c:dPt>
          <c:dPt>
            <c:idx val="12"/>
            <c:invertIfNegative val="0"/>
            <c:spPr>
              <a:solidFill>
                <a:srgbClr val="800080"/>
              </a:solidFill>
              <a:ln w="0">
                <a:solidFill>
                  <a:srgbClr val="000000"/>
                </a:solidFill>
              </a:ln>
            </c:spPr>
          </c:dPt>
          <c:dPt>
            <c:idx val="13"/>
            <c:invertIfNegative val="0"/>
            <c:spPr>
              <a:solidFill>
                <a:srgbClr val="800000"/>
              </a:solidFill>
              <a:ln w="0">
                <a:solidFill>
                  <a:srgbClr val="000000"/>
                </a:solidFill>
              </a:ln>
            </c:spPr>
          </c:dPt>
          <c:dPt>
            <c:idx val="14"/>
            <c:invertIfNegative val="0"/>
            <c:spPr>
              <a:solidFill>
                <a:srgbClr val="008080"/>
              </a:solidFill>
              <a:ln w="0">
                <a:solidFill>
                  <a:srgbClr val="000000"/>
                </a:solidFill>
              </a:ln>
            </c:spPr>
          </c:dPt>
          <c:dPt>
            <c:idx val="15"/>
            <c:invertIfNegative val="0"/>
            <c:spPr>
              <a:solidFill>
                <a:srgbClr val="0000ff"/>
              </a:solidFill>
              <a:ln w="0">
                <a:solidFill>
                  <a:srgbClr val="000000"/>
                </a:solidFill>
              </a:ln>
            </c:spPr>
          </c:dPt>
          <c:dPt>
            <c:idx val="16"/>
            <c:invertIfNegative val="0"/>
            <c:spPr>
              <a:solidFill>
                <a:srgbClr val="d4e2ee"/>
              </a:solidFill>
              <a:ln w="0">
                <a:solidFill>
                  <a:srgbClr val="000000"/>
                </a:solidFill>
              </a:ln>
            </c:spPr>
          </c:dPt>
          <c:dPt>
            <c:idx val="17"/>
            <c:invertIfNegative val="0"/>
            <c:spPr>
              <a:solidFill>
                <a:srgbClr val="eff6fb"/>
              </a:solidFill>
              <a:ln w="0">
                <a:solidFill>
                  <a:srgbClr val="000000"/>
                </a:solidFill>
              </a:ln>
            </c:spPr>
          </c:dPt>
          <c:dPt>
            <c:idx val="18"/>
            <c:invertIfNegative val="0"/>
            <c:spPr>
              <a:solidFill>
                <a:srgbClr val="ccffcc"/>
              </a:solidFill>
              <a:ln w="0">
                <a:solidFill>
                  <a:srgbClr val="000000"/>
                </a:solidFill>
              </a:ln>
            </c:spPr>
          </c:dPt>
          <c:dPt>
            <c:idx val="19"/>
            <c:invertIfNegative val="0"/>
            <c:spPr>
              <a:solidFill>
                <a:srgbClr val="f5ff7f"/>
              </a:solidFill>
              <a:ln w="0">
                <a:solidFill>
                  <a:srgbClr val="000000"/>
                </a:solidFill>
              </a:ln>
            </c:spPr>
          </c:dPt>
          <c:dPt>
            <c:idx val="20"/>
            <c:invertIfNegative val="0"/>
            <c:spPr>
              <a:solidFill>
                <a:srgbClr val="deeaf2"/>
              </a:solidFill>
              <a:ln w="0">
                <a:solidFill>
                  <a:srgbClr val="000000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2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3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4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5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6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7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8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9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0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종합정산_수정!$A$41:$A$61</c:f>
              <c:strCache>
                <c:ptCount val="21"/>
                <c:pt idx="0">
                  <c:v>이성훈</c:v>
                </c:pt>
                <c:pt idx="1">
                  <c:v>남상선</c:v>
                </c:pt>
                <c:pt idx="2">
                  <c:v>장동수</c:v>
                </c:pt>
                <c:pt idx="3">
                  <c:v>김종호</c:v>
                </c:pt>
                <c:pt idx="4">
                  <c:v>오현우</c:v>
                </c:pt>
                <c:pt idx="5">
                  <c:v>유영조</c:v>
                </c:pt>
                <c:pt idx="6">
                  <c:v>최호철</c:v>
                </c:pt>
                <c:pt idx="7">
                  <c:v>이재일</c:v>
                </c:pt>
                <c:pt idx="8">
                  <c:v>조유현</c:v>
                </c:pt>
                <c:pt idx="9">
                  <c:v>진병수</c:v>
                </c:pt>
                <c:pt idx="10">
                  <c:v>장의균</c:v>
                </c:pt>
                <c:pt idx="11">
                  <c:v>유관열</c:v>
                </c:pt>
                <c:pt idx="12">
                  <c:v>이현교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</c:strCache>
            </c:strRef>
          </c:cat>
          <c:val>
            <c:numRef>
              <c:f>종합정산_수정!$B$41:$B$61</c:f>
              <c:numCache>
                <c:formatCode>General</c:formatCode>
                <c:ptCount val="21"/>
                <c:pt idx="0">
                  <c:v>0.420833333333333</c:v>
                </c:pt>
                <c:pt idx="1">
                  <c:v>0.420833333333333</c:v>
                </c:pt>
                <c:pt idx="2">
                  <c:v>0.416666666666667</c:v>
                </c:pt>
                <c:pt idx="3">
                  <c:v>0.416666666666667</c:v>
                </c:pt>
                <c:pt idx="4">
                  <c:v>0.416666666666667</c:v>
                </c:pt>
                <c:pt idx="5">
                  <c:v>0.416666666666667</c:v>
                </c:pt>
                <c:pt idx="6">
                  <c:v>0.416666666666667</c:v>
                </c:pt>
                <c:pt idx="7">
                  <c:v>0.418796296296296</c:v>
                </c:pt>
                <c:pt idx="8">
                  <c:v>0.416666666666667</c:v>
                </c:pt>
                <c:pt idx="9">
                  <c:v>0.416666666666667</c:v>
                </c:pt>
                <c:pt idx="10">
                  <c:v>0.420833333333333</c:v>
                </c:pt>
                <c:pt idx="11">
                  <c:v>0.416666666666667</c:v>
                </c:pt>
                <c:pt idx="12">
                  <c:v>0.416666666666667</c:v>
                </c:pt>
              </c:numCache>
            </c:numRef>
          </c:val>
        </c:ser>
        <c:gapWidth val="150"/>
        <c:shape val="cylinder"/>
        <c:axId val="61185808"/>
        <c:axId val="9295457"/>
        <c:axId val="0"/>
      </c:bar3DChart>
      <c:catAx>
        <c:axId val="611858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1100" strike="noStrike" u="none">
                <a:solidFill>
                  <a:srgbClr val="000000"/>
                </a:solidFill>
                <a:uFillTx/>
                <a:latin typeface="돋움"/>
              </a:defRPr>
            </a:pPr>
          </a:p>
        </c:txPr>
        <c:crossAx val="9295457"/>
        <c:crossesAt val="0"/>
        <c:auto val="1"/>
        <c:lblAlgn val="ctr"/>
        <c:lblOffset val="100"/>
        <c:noMultiLvlLbl val="0"/>
      </c:catAx>
      <c:valAx>
        <c:axId val="9295457"/>
        <c:scaling>
          <c:orientation val="minMax"/>
        </c:scaling>
        <c:delete val="0"/>
        <c:axPos val="l"/>
        <c:majorGridlines>
          <c:spPr>
            <a:ln w="0">
              <a:solidFill>
                <a:srgbClr val="000000"/>
              </a:solidFill>
            </a:ln>
          </c:spPr>
        </c:majorGridlines>
        <c:numFmt formatCode="General" sourceLinked="1"/>
        <c:majorTickMark val="cross"/>
        <c:minorTickMark val="none"/>
        <c:tickLblPos val="nextTo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1100" strike="noStrike" u="none">
                <a:solidFill>
                  <a:srgbClr val="000000"/>
                </a:solidFill>
                <a:uFillTx/>
                <a:latin typeface="돋움"/>
              </a:defRPr>
            </a:pPr>
          </a:p>
        </c:txPr>
        <c:crossAx val="61185808"/>
        <c:crossesAt val="1"/>
        <c:crossBetween val="midCat"/>
      </c:valAx>
    </c:plotArea>
    <c:plotVisOnly val="1"/>
    <c:dispBlanksAs val="gap"/>
  </c:chart>
  <c:spPr>
    <a:solidFill>
      <a:srgbClr val="ffffff"/>
    </a:solidFill>
    <a:ln w="0">
      <a:solidFill>
        <a:srgbClr val="000000"/>
      </a:solidFill>
    </a:ln>
  </c:spPr>
</c:chartSpace>
</file>

<file path=xl/ctrlProps/ctrlProps2.xml><?xml version="1.0" encoding="utf-8"?>
<formControlPr xmlns="http://schemas.microsoft.com/office/spreadsheetml/2009/9/main" objectType="Button" lockText="1"/>
</file>

<file path=xl/ctrlProps/ctrlProps3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<Relationship Id="rId2" Type="http://schemas.openxmlformats.org/officeDocument/2006/relationships/chart" Target="../charts/chart1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113</xdr:row>
      <xdr:rowOff>57240</xdr:rowOff>
    </xdr:from>
    <xdr:to>
      <xdr:col>2</xdr:col>
      <xdr:colOff>267840</xdr:colOff>
      <xdr:row>121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245068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0</xdr:col>
      <xdr:colOff>701640</xdr:colOff>
      <xdr:row>18</xdr:row>
      <xdr:rowOff>152280</xdr:rowOff>
    </xdr:from>
    <xdr:to>
      <xdr:col>7</xdr:col>
      <xdr:colOff>391680</xdr:colOff>
      <xdr:row>39</xdr:row>
      <xdr:rowOff>161640</xdr:rowOff>
    </xdr:to>
    <xdr:pic>
      <xdr:nvPicPr>
        <xdr:cNvPr id="1" name="Picture 39" descr=""/>
        <xdr:cNvPicPr/>
      </xdr:nvPicPr>
      <xdr:blipFill>
        <a:blip r:embed="rId3"/>
        <a:stretch/>
      </xdr:blipFill>
      <xdr:spPr>
        <a:xfrm>
          <a:off x="701640" y="3743280"/>
          <a:ext cx="5801760" cy="420984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4</xdr:col>
      <xdr:colOff>248400</xdr:colOff>
      <xdr:row>18</xdr:row>
      <xdr:rowOff>28800</xdr:rowOff>
    </xdr:from>
    <xdr:to>
      <xdr:col>7</xdr:col>
      <xdr:colOff>631800</xdr:colOff>
      <xdr:row>23</xdr:row>
      <xdr:rowOff>28800</xdr:rowOff>
    </xdr:to>
    <xdr:sp>
      <xdr:nvSpPr>
        <xdr:cNvPr id="2" name="AutoShape 41"/>
        <xdr:cNvSpPr/>
      </xdr:nvSpPr>
      <xdr:spPr>
        <a:xfrm>
          <a:off x="4228560" y="3619800"/>
          <a:ext cx="2514960" cy="1000080"/>
        </a:xfrm>
        <a:prstGeom prst="borderCallout1">
          <a:avLst>
            <a:gd name="adj1" fmla="val 18750"/>
            <a:gd name="adj2" fmla="val -8333"/>
            <a:gd name="adj3" fmla="val 131430"/>
            <a:gd name="adj4" fmla="val -33217"/>
          </a:avLst>
        </a:prstGeom>
        <a:solidFill>
          <a:srgbClr val="000000"/>
        </a:solidFill>
        <a:ln w="6480">
          <a:solidFill>
            <a:srgbClr val="000000"/>
          </a:solidFill>
          <a:miter/>
          <a:headEnd len="med" type="oval" w="med"/>
        </a:ln>
      </xdr:spPr>
      <xdr:style>
        <a:lnRef idx="0"/>
        <a:fillRef idx="0"/>
        <a:effectRef idx="0"/>
        <a:fontRef idx="minor"/>
      </xdr:style>
      <xdr:txBody>
        <a:bodyPr lIns="72000" rIns="90000" tIns="0" bIns="0" anchor="ctr">
          <a:noAutofit/>
        </a:bodyPr>
        <a:p>
          <a:r>
            <a:rPr b="0" lang="zh-CN" sz="1100" strike="noStrike" u="none">
              <a:solidFill>
                <a:srgbClr val="ffffff"/>
              </a:solidFill>
              <a:effectLst/>
              <a:uFillTx/>
              <a:latin typeface="돋움"/>
            </a:rPr>
            <a:t>그룹 상자 안에 </a:t>
          </a:r>
          <a:r>
            <a:rPr b="0" lang="en-US" sz="1100" strike="noStrike" u="none">
              <a:solidFill>
                <a:srgbClr val="ffffff"/>
              </a:solidFill>
              <a:effectLst/>
              <a:uFillTx/>
              <a:latin typeface="돋움"/>
            </a:rPr>
            <a:t>4</a:t>
          </a:r>
          <a:r>
            <a:rPr b="0" lang="zh-CN" sz="1100" strike="noStrike" u="none">
              <a:solidFill>
                <a:srgbClr val="ffffff"/>
              </a:solidFill>
              <a:effectLst/>
              <a:uFillTx/>
              <a:latin typeface="돋움"/>
            </a:rPr>
            <a:t>개의 옵션 버튼이 있는데 이 중 하나를 선택하면 차트의 내용이 선택된 항목의 것으로 업데이트 되도록 할 수 없겠느냐 하는 것입니다</a:t>
          </a:r>
          <a:r>
            <a:rPr b="0" lang="en-US" sz="1100" strike="noStrike" u="none">
              <a:solidFill>
                <a:srgbClr val="ffffff"/>
              </a:solidFill>
              <a:effectLst/>
              <a:uFillTx/>
              <a:latin typeface="돋움"/>
            </a:rPr>
            <a:t>.</a:t>
          </a:r>
          <a:endParaRPr b="0" lang="en-US" sz="11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3</xdr:col>
      <xdr:colOff>577800</xdr:colOff>
      <xdr:row>25</xdr:row>
      <xdr:rowOff>47880</xdr:rowOff>
    </xdr:from>
    <xdr:to>
      <xdr:col>5</xdr:col>
      <xdr:colOff>515520</xdr:colOff>
      <xdr:row>27</xdr:row>
      <xdr:rowOff>47880</xdr:rowOff>
    </xdr:to>
    <xdr:sp>
      <xdr:nvSpPr>
        <xdr:cNvPr id="3" name="AutoShape 42"/>
        <xdr:cNvSpPr/>
      </xdr:nvSpPr>
      <xdr:spPr>
        <a:xfrm>
          <a:off x="3456360" y="5038920"/>
          <a:ext cx="1749960" cy="399960"/>
        </a:xfrm>
        <a:custGeom>
          <a:avLst/>
          <a:gdLst/>
          <a:ahLst/>
          <a:rect l="l" t="t" r="r" b="b"/>
          <a:pathLst>
            <a:path w="197" h="42">
              <a:moveTo>
                <a:pt x="0" y="0"/>
              </a:moveTo>
              <a:lnTo>
                <a:pt x="72" y="0"/>
              </a:lnTo>
              <a:lnTo>
                <a:pt x="70" y="41"/>
              </a:lnTo>
              <a:lnTo>
                <a:pt x="197" y="42"/>
              </a:lnTo>
            </a:path>
          </a:pathLst>
        </a:custGeom>
        <a:noFill/>
        <a:ln w="25560">
          <a:solidFill>
            <a:srgbClr val="ff3333"/>
          </a:solidFill>
          <a:prstDash val="sysDot"/>
          <a:round/>
          <a:headEnd len="med" type="oval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2" name="Button 44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0</xdr:col>
      <xdr:colOff>684360</xdr:colOff>
      <xdr:row>46</xdr:row>
      <xdr:rowOff>152640</xdr:rowOff>
    </xdr:from>
    <xdr:to>
      <xdr:col>7</xdr:col>
      <xdr:colOff>338400</xdr:colOff>
      <xdr:row>65</xdr:row>
      <xdr:rowOff>38520</xdr:rowOff>
    </xdr:to>
    <xdr:pic>
      <xdr:nvPicPr>
        <xdr:cNvPr id="4" name="Picture 45" descr=""/>
        <xdr:cNvPicPr/>
      </xdr:nvPicPr>
      <xdr:blipFill>
        <a:blip r:embed="rId4"/>
        <a:stretch/>
      </xdr:blipFill>
      <xdr:spPr>
        <a:xfrm>
          <a:off x="684360" y="9344160"/>
          <a:ext cx="5765760" cy="368640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311400</xdr:colOff>
      <xdr:row>1</xdr:row>
      <xdr:rowOff>104400</xdr:rowOff>
    </xdr:from>
    <xdr:to>
      <xdr:col>5</xdr:col>
      <xdr:colOff>515880</xdr:colOff>
      <xdr:row>5</xdr:row>
      <xdr:rowOff>162720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2043720" y="580680"/>
          <a:ext cx="2824920" cy="7441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0" name="Group Box 2" descr="선택해보세요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선택해보세요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293400</xdr:colOff>
          <xdr:row>8</xdr:row>
          <xdr:rowOff>76320</xdr:rowOff>
        </xdr:from>
        <xdr:to>
          <xdr:col>1</xdr:col>
          <xdr:colOff>462960</xdr:colOff>
          <xdr:row>9</xdr:row>
          <xdr:rowOff>114480</xdr:rowOff>
        </xdr:to>
        <xdr:sp>
          <xdr:nvSpPr>
            <xdr:cNvPr id="0" name="Option Button 3" descr="평균근로시간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평균근로시간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568800</xdr:colOff>
          <xdr:row>8</xdr:row>
          <xdr:rowOff>76320</xdr:rowOff>
        </xdr:from>
        <xdr:to>
          <xdr:col>2</xdr:col>
          <xdr:colOff>489960</xdr:colOff>
          <xdr:row>9</xdr:row>
          <xdr:rowOff>114480</xdr:rowOff>
        </xdr:to>
        <xdr:sp>
          <xdr:nvSpPr>
            <xdr:cNvPr id="0" name="Option Button 4" descr="총근로시간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총근로시간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559800</xdr:colOff>
          <xdr:row>8</xdr:row>
          <xdr:rowOff>28800</xdr:rowOff>
        </xdr:from>
        <xdr:to>
          <xdr:col>3</xdr:col>
          <xdr:colOff>525240</xdr:colOff>
          <xdr:row>9</xdr:row>
          <xdr:rowOff>104400</xdr:rowOff>
        </xdr:to>
        <xdr:sp>
          <xdr:nvSpPr>
            <xdr:cNvPr id="0" name="Option Button 5" descr="총수거(반입)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총수거(반입)량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675360</xdr:colOff>
          <xdr:row>8</xdr:row>
          <xdr:rowOff>47520</xdr:rowOff>
        </xdr:from>
        <xdr:to>
          <xdr:col>4</xdr:col>
          <xdr:colOff>684360</xdr:colOff>
          <xdr:row>9</xdr:row>
          <xdr:rowOff>95040</xdr:rowOff>
        </xdr:to>
        <xdr:sp>
          <xdr:nvSpPr>
            <xdr:cNvPr id="0" name="Option Button 6" descr="평균(반입)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평균(반입)량</a:t>
              </a:r>
            </a:p>
          </xdr:txBody>
        </xdr:sp>
        <xdr:clientData/>
      </xdr:twoCellAnchor>
    </mc:Choice>
  </mc:AlternateContent>
  <xdr:twoCellAnchor editAs="oneCell">
    <xdr:from>
      <xdr:col>5</xdr:col>
      <xdr:colOff>97920</xdr:colOff>
      <xdr:row>11</xdr:row>
      <xdr:rowOff>18720</xdr:rowOff>
    </xdr:from>
    <xdr:to>
      <xdr:col>17</xdr:col>
      <xdr:colOff>426600</xdr:colOff>
      <xdr:row>28</xdr:row>
      <xdr:rowOff>209880</xdr:rowOff>
    </xdr:to>
    <xdr:graphicFrame>
      <xdr:nvGraphicFramePr>
        <xdr:cNvPr id="6" name="Chart 7"/>
        <xdr:cNvGraphicFramePr/>
      </xdr:nvGraphicFramePr>
      <xdr:xfrm>
        <a:off x="4450680" y="2409480"/>
        <a:ext cx="7166520" cy="4439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311400</xdr:colOff>
      <xdr:row>1</xdr:row>
      <xdr:rowOff>104400</xdr:rowOff>
    </xdr:from>
    <xdr:to>
      <xdr:col>5</xdr:col>
      <xdr:colOff>587160</xdr:colOff>
      <xdr:row>5</xdr:row>
      <xdr:rowOff>162720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1892520" y="580680"/>
          <a:ext cx="2825280" cy="7441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0" name="Group Box 2" descr="선택해보세요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선택해보세요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293040</xdr:colOff>
          <xdr:row>8</xdr:row>
          <xdr:rowOff>76320</xdr:rowOff>
        </xdr:from>
        <xdr:to>
          <xdr:col>1</xdr:col>
          <xdr:colOff>569160</xdr:colOff>
          <xdr:row>9</xdr:row>
          <xdr:rowOff>114480</xdr:rowOff>
        </xdr:to>
        <xdr:sp>
          <xdr:nvSpPr>
            <xdr:cNvPr id="0" name="Option Button 3" descr="평균근로시간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평균근로시간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568440</xdr:colOff>
          <xdr:row>8</xdr:row>
          <xdr:rowOff>76320</xdr:rowOff>
        </xdr:from>
        <xdr:to>
          <xdr:col>2</xdr:col>
          <xdr:colOff>534240</xdr:colOff>
          <xdr:row>9</xdr:row>
          <xdr:rowOff>114480</xdr:rowOff>
        </xdr:to>
        <xdr:sp>
          <xdr:nvSpPr>
            <xdr:cNvPr id="0" name="Option Button 4" descr="총근로시간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총근로시간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559440</xdr:colOff>
          <xdr:row>8</xdr:row>
          <xdr:rowOff>28800</xdr:rowOff>
        </xdr:from>
        <xdr:to>
          <xdr:col>3</xdr:col>
          <xdr:colOff>622440</xdr:colOff>
          <xdr:row>9</xdr:row>
          <xdr:rowOff>104400</xdr:rowOff>
        </xdr:to>
        <xdr:sp>
          <xdr:nvSpPr>
            <xdr:cNvPr id="0" name="Option Button 5" descr="총수거(반입)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총수거(반입)량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675360</xdr:colOff>
          <xdr:row>8</xdr:row>
          <xdr:rowOff>47520</xdr:rowOff>
        </xdr:from>
        <xdr:to>
          <xdr:col>4</xdr:col>
          <xdr:colOff>738000</xdr:colOff>
          <xdr:row>9</xdr:row>
          <xdr:rowOff>95040</xdr:rowOff>
        </xdr:to>
        <xdr:sp>
          <xdr:nvSpPr>
            <xdr:cNvPr id="0" name="Option Button 6" descr="평균(반입)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평균(반입)량</a:t>
              </a:r>
            </a:p>
          </xdr:txBody>
        </xdr:sp>
        <xdr:clientData/>
      </xdr:twoCellAnchor>
    </mc:Choice>
  </mc:AlternateContent>
  <xdr:twoCellAnchor editAs="oneCell">
    <xdr:from>
      <xdr:col>5</xdr:col>
      <xdr:colOff>213120</xdr:colOff>
      <xdr:row>10</xdr:row>
      <xdr:rowOff>133560</xdr:rowOff>
    </xdr:from>
    <xdr:to>
      <xdr:col>17</xdr:col>
      <xdr:colOff>462600</xdr:colOff>
      <xdr:row>22</xdr:row>
      <xdr:rowOff>95040</xdr:rowOff>
    </xdr:to>
    <xdr:graphicFrame>
      <xdr:nvGraphicFramePr>
        <xdr:cNvPr id="8" name="Chart 7"/>
        <xdr:cNvGraphicFramePr/>
      </xdr:nvGraphicFramePr>
      <xdr:xfrm>
        <a:off x="4343760" y="2343240"/>
        <a:ext cx="7087320" cy="3076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<Relationship Id="rId8" Type="http://schemas.openxmlformats.org/officeDocument/2006/relationships/ctrlProp" Target="../ctrlProps/ctrlProps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38786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38786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20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20" t="s">
        <v>10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6"/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6"/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21"/>
      <c r="B16" s="22" t="s">
        <v>11</v>
      </c>
      <c r="C16" s="23"/>
      <c r="D16" s="24"/>
      <c r="E16" s="23"/>
      <c r="F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</row>
    <row r="17" customFormat="false" ht="15.75" hidden="false" customHeight="false" outlineLevel="0" collapsed="false">
      <c r="A17" s="3"/>
      <c r="B17" s="16"/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16"/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16"/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16"/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16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16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6"/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16"/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16"/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6"/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6"/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/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21"/>
      <c r="B43" s="23" t="s">
        <v>12</v>
      </c>
      <c r="C43" s="23"/>
      <c r="D43" s="24"/>
      <c r="E43" s="23"/>
      <c r="F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customFormat="false" ht="15.75" hidden="false" customHeight="false" outlineLevel="0" collapsed="false">
      <c r="A44" s="3"/>
      <c r="B44" s="20" t="s">
        <v>13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20" t="s">
        <v>14</v>
      </c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 t="s">
        <v>15</v>
      </c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 t="s">
        <v>16</v>
      </c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25" t="s">
        <v>17</v>
      </c>
      <c r="B72" s="26"/>
      <c r="C72" s="26"/>
      <c r="D72" s="27"/>
      <c r="E72" s="26"/>
      <c r="F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 t="s">
        <v>18</v>
      </c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20" t="s">
        <v>19</v>
      </c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20" t="s">
        <v>20</v>
      </c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 t="s">
        <v>21</v>
      </c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25" t="s">
        <v>22</v>
      </c>
      <c r="B79" s="26"/>
      <c r="C79" s="26"/>
      <c r="D79" s="27"/>
      <c r="E79" s="26"/>
      <c r="F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20" t="s">
        <v>23</v>
      </c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20" t="s">
        <v>24</v>
      </c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 t="s">
        <v>25</v>
      </c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20" t="s">
        <v>26</v>
      </c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20" t="s">
        <v>27</v>
      </c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20" t="s">
        <v>28</v>
      </c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20" t="s">
        <v>29</v>
      </c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" hidden="false" customHeight="false" outlineLevel="0" collapsed="false">
      <c r="B91" s="28" t="s">
        <v>30</v>
      </c>
    </row>
    <row r="94" customFormat="false" ht="15" hidden="false" customHeight="false" outlineLevel="0" collapsed="false">
      <c r="B94" s="29" t="s">
        <v>31</v>
      </c>
    </row>
    <row r="95" customFormat="false" ht="15" hidden="false" customHeight="false" outlineLevel="0" collapsed="false">
      <c r="B95" s="30" t="s">
        <v>32</v>
      </c>
    </row>
    <row r="96" customFormat="false" ht="15" hidden="false" customHeight="false" outlineLevel="0" collapsed="false">
      <c r="B96" s="30" t="s">
        <v>33</v>
      </c>
    </row>
    <row r="97" customFormat="false" ht="15" hidden="false" customHeight="false" outlineLevel="0" collapsed="false">
      <c r="B97" s="31" t="s">
        <v>34</v>
      </c>
    </row>
    <row r="101" customFormat="false" ht="15.75" hidden="false" customHeight="false" outlineLevel="0" collapsed="false">
      <c r="B101" s="32" t="s">
        <v>35</v>
      </c>
      <c r="D101" s="11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customFormat="false" ht="15" hidden="false" customHeight="false" outlineLevel="0" collapsed="false">
      <c r="D102" s="11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customFormat="false" ht="15.75" hidden="false" customHeight="false" outlineLevel="0" collapsed="false">
      <c r="B103" s="33" t="s">
        <v>36</v>
      </c>
      <c r="D103" s="11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customFormat="false" ht="15" hidden="false" customHeight="false" outlineLevel="0" collapsed="false">
      <c r="B104" s="34" t="s">
        <v>37</v>
      </c>
      <c r="D104" s="11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customFormat="false" ht="15" hidden="false" customHeight="false" outlineLevel="0" collapsed="false">
      <c r="B105" s="34" t="s">
        <v>38</v>
      </c>
      <c r="D105" s="11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customFormat="false" ht="15" hidden="false" customHeight="false" outlineLevel="0" collapsed="false">
      <c r="B106" s="34" t="s">
        <v>39</v>
      </c>
      <c r="D106" s="11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customFormat="false" ht="15" hidden="false" customHeight="false" outlineLevel="0" collapsed="false">
      <c r="B107" s="35"/>
      <c r="D107" s="11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customFormat="false" ht="15" hidden="false" customHeight="false" outlineLevel="0" collapsed="false">
      <c r="B108" s="34" t="s">
        <v>40</v>
      </c>
      <c r="D108" s="11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customFormat="false" ht="15" hidden="false" customHeight="false" outlineLevel="0" collapsed="false">
      <c r="B109" s="34" t="s">
        <v>41</v>
      </c>
      <c r="D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customFormat="false" ht="15" hidden="false" customHeight="false" outlineLevel="0" collapsed="false">
      <c r="B110" s="34" t="s">
        <v>42</v>
      </c>
      <c r="D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customFormat="false" ht="15" hidden="false" customHeight="false" outlineLevel="0" collapsed="false">
      <c r="B111" s="34" t="s">
        <v>43</v>
      </c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B112" s="34" t="s">
        <v>44</v>
      </c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" hidden="false" customHeight="false" outlineLevel="0" collapsed="false">
      <c r="B113" s="34" t="s">
        <v>45</v>
      </c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35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35"/>
      <c r="D115" s="11"/>
      <c r="F115" s="36" t="s">
        <v>46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B116" s="35"/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B117" s="35"/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35"/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35"/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35"/>
      <c r="D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35"/>
      <c r="D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35"/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.75" hidden="false" customHeight="false" outlineLevel="0" collapsed="false">
      <c r="B124" s="37" t="s">
        <v>47</v>
      </c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38" t="s">
        <v>48</v>
      </c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34" t="s">
        <v>49</v>
      </c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34" t="s">
        <v>50</v>
      </c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6.75" hidden="false" customHeight="true" outlineLevel="0" collapsed="false">
      <c r="B128" s="35"/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B129" s="39" t="s">
        <v>51</v>
      </c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39" t="s">
        <v>52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39" t="s">
        <v>53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39"/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.75" hidden="false" customHeight="false" outlineLevel="0" collapsed="false">
      <c r="B133" s="37" t="s">
        <v>54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34" t="s">
        <v>55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34" t="s">
        <v>56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34" t="s">
        <v>57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35" t="s">
        <v>58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.75" hidden="false" customHeight="false" outlineLevel="0" collapsed="false">
      <c r="B139" s="40" t="s">
        <v>59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34" t="s">
        <v>60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34" t="s">
        <v>61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34" t="s">
        <v>62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</sheetData>
  <hyperlinks>
    <hyperlink ref="B94" r:id="rId1" display="컨텐츠를 제공해 주실 분은 여기를 클릭하세요!"/>
    <hyperlink ref="B97" r:id="rId2" display="&lt;완성 예제&gt;를 보시려면 여기를 클릭하세요!"/>
    <hyperlink ref="B125" r:id="rId3" display="그동안의 엑셀과 VBA 강좌 내용을 근간으로 한 따라하기 형식의 책입니다."/>
    <hyperlink ref="B130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17</xdr:row>
                    <xdr:rowOff>0</xdr:rowOff>
                  </from>
                  <to>
                    <xdr:col>2</xdr:col>
                    <xdr:colOff>1080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8" name="Button 44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45</xdr:row>
                    <xdr:rowOff>0</xdr:rowOff>
                  </from>
                  <to>
                    <xdr:col>2</xdr:col>
                    <xdr:colOff>1080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41" width="9.58"/>
    <col collapsed="false" customWidth="true" hidden="false" outlineLevel="0" max="5" min="2" style="41" width="6.93"/>
    <col collapsed="false" customWidth="true" hidden="false" outlineLevel="0" max="6" min="6" style="41" width="4.79"/>
    <col collapsed="false" customWidth="true" hidden="false" outlineLevel="0" max="12" min="7" style="41" width="6.93"/>
    <col collapsed="false" customWidth="true" hidden="false" outlineLevel="0" max="13" min="13" style="41" width="5.92"/>
    <col collapsed="false" customWidth="true" hidden="false" outlineLevel="0" max="18" min="14" style="41" width="6.93"/>
    <col collapsed="false" customWidth="true" hidden="false" outlineLevel="0" max="32" min="19" style="41" width="5.92"/>
    <col collapsed="false" customWidth="true" hidden="false" outlineLevel="0" max="33" min="33" style="41" width="10.97"/>
    <col collapsed="false" customWidth="true" hidden="true" outlineLevel="0" max="37" min="34" style="41" width="10.18"/>
    <col collapsed="false" customWidth="false" hidden="false" outlineLevel="0" max="257" min="38" style="41" width="10.08"/>
  </cols>
  <sheetData>
    <row r="1" customFormat="false" ht="14.25" hidden="false" customHeight="false" outlineLevel="0" collapsed="false">
      <c r="A1" s="42" t="s">
        <v>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customFormat="false" ht="27" hidden="false" customHeight="false" outlineLevel="0" collapsed="false">
      <c r="A2" s="44" t="s">
        <v>64</v>
      </c>
      <c r="B2" s="45" t="n">
        <v>38718</v>
      </c>
      <c r="C2" s="45" t="n">
        <f aca="false">B2+1</f>
        <v>38719</v>
      </c>
      <c r="D2" s="45" t="n">
        <f aca="false">C2+1</f>
        <v>38720</v>
      </c>
      <c r="E2" s="45" t="n">
        <f aca="false">D2+1</f>
        <v>38721</v>
      </c>
      <c r="F2" s="45" t="n">
        <f aca="false">E2+1</f>
        <v>38722</v>
      </c>
      <c r="G2" s="45" t="n">
        <f aca="false">F2+1</f>
        <v>38723</v>
      </c>
      <c r="H2" s="45" t="n">
        <f aca="false">G2+1</f>
        <v>38724</v>
      </c>
      <c r="I2" s="45" t="n">
        <f aca="false">H2+1</f>
        <v>38725</v>
      </c>
      <c r="J2" s="45" t="n">
        <f aca="false">I2+1</f>
        <v>38726</v>
      </c>
      <c r="K2" s="45" t="n">
        <f aca="false">J2+1</f>
        <v>38727</v>
      </c>
      <c r="L2" s="45" t="n">
        <f aca="false">K2+1</f>
        <v>38728</v>
      </c>
      <c r="M2" s="45" t="n">
        <f aca="false">L2+1</f>
        <v>38729</v>
      </c>
      <c r="N2" s="45" t="n">
        <f aca="false">M2+1</f>
        <v>38730</v>
      </c>
      <c r="O2" s="45" t="n">
        <f aca="false">N2+1</f>
        <v>38731</v>
      </c>
      <c r="P2" s="45" t="n">
        <f aca="false">O2+1</f>
        <v>38732</v>
      </c>
      <c r="Q2" s="45" t="n">
        <f aca="false">P2+1</f>
        <v>38733</v>
      </c>
      <c r="R2" s="45" t="n">
        <f aca="false">Q2+1</f>
        <v>38734</v>
      </c>
      <c r="S2" s="45" t="n">
        <f aca="false">R2+1</f>
        <v>38735</v>
      </c>
      <c r="T2" s="45" t="n">
        <f aca="false">S2+1</f>
        <v>38736</v>
      </c>
      <c r="U2" s="45" t="n">
        <f aca="false">T2+1</f>
        <v>38737</v>
      </c>
      <c r="V2" s="45" t="n">
        <f aca="false">U2+1</f>
        <v>38738</v>
      </c>
      <c r="W2" s="45" t="n">
        <f aca="false">V2+1</f>
        <v>38739</v>
      </c>
      <c r="X2" s="45" t="n">
        <f aca="false">W2+1</f>
        <v>38740</v>
      </c>
      <c r="Y2" s="45" t="n">
        <f aca="false">X2+1</f>
        <v>38741</v>
      </c>
      <c r="Z2" s="45" t="n">
        <f aca="false">Y2+1</f>
        <v>38742</v>
      </c>
      <c r="AA2" s="45" t="n">
        <f aca="false">Z2+1</f>
        <v>38743</v>
      </c>
      <c r="AB2" s="45" t="n">
        <f aca="false">AA2+1</f>
        <v>38744</v>
      </c>
      <c r="AC2" s="45" t="n">
        <f aca="false">AB2+1</f>
        <v>38745</v>
      </c>
      <c r="AD2" s="45" t="n">
        <f aca="false">AC2+1</f>
        <v>38746</v>
      </c>
      <c r="AE2" s="45" t="n">
        <f aca="false">AD2+1</f>
        <v>38747</v>
      </c>
      <c r="AF2" s="45" t="n">
        <f aca="false">AE2+1</f>
        <v>38748</v>
      </c>
      <c r="AG2" s="46" t="s">
        <v>65</v>
      </c>
    </row>
    <row r="3" customFormat="false" ht="13.5" hidden="false" customHeight="false" outlineLevel="0" collapsed="false">
      <c r="A3" s="47" t="s">
        <v>66</v>
      </c>
      <c r="B3" s="48" t="n">
        <v>0.729166666666667</v>
      </c>
      <c r="C3" s="48" t="n">
        <v>0.729166666666667</v>
      </c>
      <c r="D3" s="48" t="n">
        <v>0.729166666666667</v>
      </c>
      <c r="E3" s="48" t="n">
        <v>0.729166666666667</v>
      </c>
      <c r="F3" s="48"/>
      <c r="G3" s="48" t="n">
        <v>0.729166666666667</v>
      </c>
      <c r="H3" s="48" t="n">
        <v>0.729166666666667</v>
      </c>
      <c r="I3" s="48" t="n">
        <v>0.729166666666667</v>
      </c>
      <c r="J3" s="48" t="n">
        <v>0.791666666666667</v>
      </c>
      <c r="K3" s="48" t="n">
        <v>0.729166666666667</v>
      </c>
      <c r="L3" s="48" t="n">
        <v>0.729166666666667</v>
      </c>
      <c r="M3" s="48"/>
      <c r="N3" s="48" t="n">
        <v>0.729166666666667</v>
      </c>
      <c r="O3" s="48" t="n">
        <v>0.729166666666667</v>
      </c>
      <c r="P3" s="48" t="n">
        <v>0.729166666666667</v>
      </c>
      <c r="Q3" s="48" t="n">
        <v>0.729166666666667</v>
      </c>
      <c r="R3" s="48" t="n">
        <v>0.729166666666667</v>
      </c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9" t="n">
        <f aca="false">SUM(B3:AF3)-COUNT(B3:AF3)*AI3</f>
        <v>6.3125</v>
      </c>
      <c r="AI3" s="50" t="n">
        <v>0.3125</v>
      </c>
    </row>
    <row r="4" customFormat="false" ht="13.5" hidden="false" customHeight="false" outlineLevel="0" collapsed="false">
      <c r="A4" s="51" t="s">
        <v>67</v>
      </c>
      <c r="B4" s="52" t="n">
        <v>0.729166666666667</v>
      </c>
      <c r="C4" s="52" t="n">
        <v>0.729166666666667</v>
      </c>
      <c r="D4" s="52" t="n">
        <v>0.729166666666667</v>
      </c>
      <c r="E4" s="52" t="n">
        <v>0.729166666666667</v>
      </c>
      <c r="F4" s="52"/>
      <c r="G4" s="52" t="n">
        <v>0.729166666666667</v>
      </c>
      <c r="H4" s="52" t="n">
        <v>0.729166666666667</v>
      </c>
      <c r="I4" s="52" t="n">
        <v>0.729166666666667</v>
      </c>
      <c r="J4" s="52" t="n">
        <v>0.791666666666667</v>
      </c>
      <c r="K4" s="52" t="n">
        <v>0.729166666666667</v>
      </c>
      <c r="L4" s="52" t="n">
        <v>0.729166666666667</v>
      </c>
      <c r="M4" s="52"/>
      <c r="N4" s="52" t="n">
        <v>0.729166666666667</v>
      </c>
      <c r="O4" s="52" t="n">
        <v>0.729166666666667</v>
      </c>
      <c r="P4" s="52" t="n">
        <v>0.729166666666667</v>
      </c>
      <c r="Q4" s="52" t="n">
        <v>0.729166666666667</v>
      </c>
      <c r="R4" s="52" t="n">
        <v>0.729166666666667</v>
      </c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49" t="n">
        <f aca="false">SUM(B4:AF4)-COUNT(B4:AF4)*AI4</f>
        <v>6.3125</v>
      </c>
      <c r="AI4" s="50" t="n">
        <v>0.3125</v>
      </c>
    </row>
    <row r="5" customFormat="false" ht="13.5" hidden="false" customHeight="false" outlineLevel="0" collapsed="false">
      <c r="A5" s="47" t="s">
        <v>68</v>
      </c>
      <c r="B5" s="48" t="n">
        <v>0.729166666666667</v>
      </c>
      <c r="C5" s="48" t="n">
        <v>0.729166666666667</v>
      </c>
      <c r="D5" s="48" t="n">
        <v>0.729166666666667</v>
      </c>
      <c r="E5" s="48" t="n">
        <v>0.729166666666667</v>
      </c>
      <c r="F5" s="48"/>
      <c r="G5" s="48" t="n">
        <v>0.729166666666667</v>
      </c>
      <c r="H5" s="48" t="n">
        <v>0.729166666666667</v>
      </c>
      <c r="I5" s="48" t="n">
        <v>0.729166666666667</v>
      </c>
      <c r="J5" s="48" t="n">
        <v>0.729166666666667</v>
      </c>
      <c r="K5" s="48" t="n">
        <v>0.729166666666667</v>
      </c>
      <c r="L5" s="48" t="n">
        <v>0.729166666666667</v>
      </c>
      <c r="M5" s="48"/>
      <c r="N5" s="48" t="n">
        <v>0.729166666666667</v>
      </c>
      <c r="O5" s="48" t="n">
        <v>0.729166666666667</v>
      </c>
      <c r="P5" s="48" t="n">
        <v>0.729166666666667</v>
      </c>
      <c r="Q5" s="48" t="n">
        <v>0.729166666666667</v>
      </c>
      <c r="R5" s="48" t="n">
        <v>0.729166666666667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9" t="n">
        <f aca="false">SUM(B5:AF5)-COUNT(B5:AF5)*AI5</f>
        <v>6.25</v>
      </c>
      <c r="AI5" s="50" t="n">
        <v>0.3125</v>
      </c>
    </row>
    <row r="6" customFormat="false" ht="13.5" hidden="false" customHeight="false" outlineLevel="0" collapsed="false">
      <c r="A6" s="51" t="s">
        <v>69</v>
      </c>
      <c r="B6" s="52" t="n">
        <v>0.729166666666667</v>
      </c>
      <c r="C6" s="52" t="n">
        <v>0.729166666666667</v>
      </c>
      <c r="D6" s="52" t="n">
        <v>0.729166666666667</v>
      </c>
      <c r="E6" s="52" t="n">
        <v>0.729166666666667</v>
      </c>
      <c r="F6" s="52"/>
      <c r="G6" s="52" t="n">
        <v>0.729166666666667</v>
      </c>
      <c r="H6" s="52" t="n">
        <v>0.729166666666667</v>
      </c>
      <c r="I6" s="52" t="n">
        <v>0.729166666666667</v>
      </c>
      <c r="J6" s="52" t="n">
        <v>0.729166666666667</v>
      </c>
      <c r="K6" s="52" t="n">
        <v>0.729166666666667</v>
      </c>
      <c r="L6" s="52" t="n">
        <v>0.729166666666667</v>
      </c>
      <c r="M6" s="52"/>
      <c r="N6" s="52" t="n">
        <v>0.729166666666667</v>
      </c>
      <c r="O6" s="52" t="n">
        <v>0.729166666666667</v>
      </c>
      <c r="P6" s="52" t="n">
        <v>0.729166666666667</v>
      </c>
      <c r="Q6" s="52" t="n">
        <v>0.729166666666667</v>
      </c>
      <c r="R6" s="52" t="n">
        <v>0.729166666666667</v>
      </c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49" t="n">
        <f aca="false">SUM(B6:AF6)-COUNT(B6:AF6)*AI6</f>
        <v>6.25</v>
      </c>
      <c r="AI6" s="50" t="n">
        <v>0.3125</v>
      </c>
    </row>
    <row r="7" customFormat="false" ht="13.5" hidden="false" customHeight="false" outlineLevel="0" collapsed="false">
      <c r="A7" s="47" t="s">
        <v>70</v>
      </c>
      <c r="B7" s="48" t="n">
        <v>0.729166666666667</v>
      </c>
      <c r="C7" s="48" t="n">
        <v>0.729166666666667</v>
      </c>
      <c r="D7" s="48" t="n">
        <v>0.729166666666667</v>
      </c>
      <c r="E7" s="48" t="n">
        <v>0.729166666666667</v>
      </c>
      <c r="F7" s="48"/>
      <c r="G7" s="48" t="n">
        <v>0.729166666666667</v>
      </c>
      <c r="H7" s="48" t="n">
        <v>0.729166666666667</v>
      </c>
      <c r="I7" s="48" t="n">
        <v>0.729166666666667</v>
      </c>
      <c r="J7" s="48" t="n">
        <v>0.729166666666667</v>
      </c>
      <c r="K7" s="48" t="n">
        <v>0.729166666666667</v>
      </c>
      <c r="L7" s="48" t="n">
        <v>0.729166666666667</v>
      </c>
      <c r="M7" s="48"/>
      <c r="N7" s="48" t="n">
        <v>0.729166666666667</v>
      </c>
      <c r="O7" s="48" t="n">
        <v>0.729166666666667</v>
      </c>
      <c r="P7" s="48" t="n">
        <v>0.729166666666667</v>
      </c>
      <c r="Q7" s="48" t="n">
        <v>0.729166666666667</v>
      </c>
      <c r="R7" s="48" t="n">
        <v>0.729166666666667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9" t="n">
        <f aca="false">SUM(B7:AF7)-COUNT(B7:AF7)*AI7</f>
        <v>6.25</v>
      </c>
      <c r="AI7" s="50" t="n">
        <v>0.3125</v>
      </c>
    </row>
    <row r="8" customFormat="false" ht="13.5" hidden="false" customHeight="false" outlineLevel="0" collapsed="false">
      <c r="A8" s="51" t="s">
        <v>71</v>
      </c>
      <c r="B8" s="52" t="n">
        <v>0.729166666666667</v>
      </c>
      <c r="C8" s="52" t="n">
        <v>0.729166666666667</v>
      </c>
      <c r="D8" s="52" t="n">
        <v>0.729166666666667</v>
      </c>
      <c r="E8" s="52" t="n">
        <v>0.729166666666667</v>
      </c>
      <c r="F8" s="52"/>
      <c r="G8" s="52" t="n">
        <v>0.729166666666667</v>
      </c>
      <c r="H8" s="52" t="n">
        <v>0.729166666666667</v>
      </c>
      <c r="I8" s="52" t="n">
        <v>0.729166666666667</v>
      </c>
      <c r="J8" s="52" t="n">
        <v>0.729166666666667</v>
      </c>
      <c r="K8" s="52" t="n">
        <v>0.729166666666667</v>
      </c>
      <c r="L8" s="52" t="n">
        <v>0.729166666666667</v>
      </c>
      <c r="M8" s="52"/>
      <c r="N8" s="52" t="n">
        <v>0.729166666666667</v>
      </c>
      <c r="O8" s="52" t="n">
        <v>0.729166666666667</v>
      </c>
      <c r="P8" s="52" t="n">
        <v>0.729166666666667</v>
      </c>
      <c r="Q8" s="52" t="n">
        <v>0.729166666666667</v>
      </c>
      <c r="R8" s="52" t="n">
        <v>0.729166666666667</v>
      </c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49" t="n">
        <f aca="false">SUM(B8:AF8)-COUNT(B8:AF8)*AI8</f>
        <v>6.25</v>
      </c>
      <c r="AI8" s="50" t="n">
        <v>0.3125</v>
      </c>
    </row>
    <row r="9" customFormat="false" ht="13.5" hidden="false" customHeight="false" outlineLevel="0" collapsed="false">
      <c r="A9" s="47" t="s">
        <v>72</v>
      </c>
      <c r="B9" s="48" t="n">
        <v>0.729166666666667</v>
      </c>
      <c r="C9" s="48" t="n">
        <v>0.729166666666667</v>
      </c>
      <c r="D9" s="48" t="n">
        <v>0.729166666666667</v>
      </c>
      <c r="E9" s="48" t="n">
        <v>0.729166666666667</v>
      </c>
      <c r="F9" s="48"/>
      <c r="G9" s="48" t="n">
        <v>0.729166666666667</v>
      </c>
      <c r="H9" s="48" t="n">
        <v>0.729166666666667</v>
      </c>
      <c r="I9" s="48" t="n">
        <v>0.729166666666667</v>
      </c>
      <c r="J9" s="48" t="n">
        <v>0.729166666666667</v>
      </c>
      <c r="K9" s="48" t="n">
        <v>0.729166666666667</v>
      </c>
      <c r="L9" s="48" t="n">
        <v>0.729166666666667</v>
      </c>
      <c r="M9" s="48"/>
      <c r="N9" s="48" t="n">
        <v>0.729166666666667</v>
      </c>
      <c r="O9" s="48" t="n">
        <v>0.729166666666667</v>
      </c>
      <c r="P9" s="48" t="n">
        <v>0.729166666666667</v>
      </c>
      <c r="Q9" s="48" t="n">
        <v>0.729166666666667</v>
      </c>
      <c r="R9" s="48" t="n">
        <v>0.729166666666667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9" t="n">
        <f aca="false">SUM(B9:AF9)-COUNT(B9:AF9)*AI9</f>
        <v>6.25</v>
      </c>
      <c r="AI9" s="50" t="n">
        <v>0.3125</v>
      </c>
    </row>
    <row r="10" customFormat="false" ht="13.5" hidden="false" customHeight="false" outlineLevel="0" collapsed="false">
      <c r="A10" s="51" t="s">
        <v>73</v>
      </c>
      <c r="B10" s="52" t="n">
        <v>0.729166666666667</v>
      </c>
      <c r="C10" s="52" t="n">
        <v>0.729166666666667</v>
      </c>
      <c r="D10" s="52" t="n">
        <v>0.729166666666667</v>
      </c>
      <c r="E10" s="52" t="n">
        <v>0.729166666666667</v>
      </c>
      <c r="F10" s="52"/>
      <c r="G10" s="52" t="n">
        <v>0.729166666666667</v>
      </c>
      <c r="H10" s="52" t="n">
        <v>0.729166666666667</v>
      </c>
      <c r="I10" s="52" t="n">
        <v>0.729166666666667</v>
      </c>
      <c r="J10" s="52" t="n">
        <v>0.729166666666667</v>
      </c>
      <c r="K10" s="52" t="n">
        <v>0.729166666666667</v>
      </c>
      <c r="L10" s="52" t="n">
        <v>0.729166666666667</v>
      </c>
      <c r="M10" s="52"/>
      <c r="N10" s="52" t="n">
        <v>0.729166666666667</v>
      </c>
      <c r="O10" s="52" t="n">
        <v>0.729166666666667</v>
      </c>
      <c r="P10" s="52" t="n">
        <v>0.729166666666667</v>
      </c>
      <c r="Q10" s="52" t="n">
        <v>0.729166666666667</v>
      </c>
      <c r="R10" s="52" t="n">
        <v>0.761111111111111</v>
      </c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49" t="n">
        <f aca="false">SUM(B10:AF10)-COUNT(B10:AF10)*AI10</f>
        <v>6.28194444444444</v>
      </c>
      <c r="AI10" s="50" t="n">
        <v>0.3125</v>
      </c>
    </row>
    <row r="11" customFormat="false" ht="13.5" hidden="false" customHeight="false" outlineLevel="0" collapsed="false">
      <c r="A11" s="47" t="s">
        <v>74</v>
      </c>
      <c r="B11" s="48" t="n">
        <v>0.729166666666667</v>
      </c>
      <c r="C11" s="48" t="n">
        <v>0.729166666666667</v>
      </c>
      <c r="D11" s="48" t="n">
        <v>0.729166666666667</v>
      </c>
      <c r="E11" s="48" t="n">
        <v>0.729166666666667</v>
      </c>
      <c r="F11" s="48"/>
      <c r="G11" s="48" t="n">
        <v>0.729166666666667</v>
      </c>
      <c r="H11" s="48" t="n">
        <v>0.729166666666667</v>
      </c>
      <c r="I11" s="48" t="n">
        <v>0.729166666666667</v>
      </c>
      <c r="J11" s="48" t="n">
        <v>0.729166666666667</v>
      </c>
      <c r="K11" s="48" t="n">
        <v>0.729166666666667</v>
      </c>
      <c r="L11" s="48" t="n">
        <v>0.729166666666667</v>
      </c>
      <c r="M11" s="48"/>
      <c r="N11" s="48" t="n">
        <v>0.729166666666667</v>
      </c>
      <c r="O11" s="48" t="n">
        <v>0.729166666666667</v>
      </c>
      <c r="P11" s="48" t="n">
        <v>0.729166666666667</v>
      </c>
      <c r="Q11" s="48" t="n">
        <v>0.729166666666667</v>
      </c>
      <c r="R11" s="48" t="n">
        <v>0.729166666666667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9" t="n">
        <f aca="false">SUM(B11:AF11)-COUNT(B11:AF11)*AI11</f>
        <v>6.25</v>
      </c>
      <c r="AI11" s="50" t="n">
        <v>0.3125</v>
      </c>
    </row>
    <row r="12" customFormat="false" ht="13.5" hidden="false" customHeight="false" outlineLevel="0" collapsed="false">
      <c r="A12" s="51" t="s">
        <v>75</v>
      </c>
      <c r="B12" s="52" t="n">
        <v>0.729166666666667</v>
      </c>
      <c r="C12" s="52" t="n">
        <v>0.729166666666667</v>
      </c>
      <c r="D12" s="52" t="n">
        <v>0.729166666666667</v>
      </c>
      <c r="E12" s="52" t="n">
        <v>0.729166666666667</v>
      </c>
      <c r="F12" s="52"/>
      <c r="G12" s="52" t="n">
        <v>0.729166666666667</v>
      </c>
      <c r="H12" s="52" t="n">
        <v>0.729166666666667</v>
      </c>
      <c r="I12" s="52" t="n">
        <v>0.729166666666667</v>
      </c>
      <c r="J12" s="52" t="n">
        <v>0.729166666666667</v>
      </c>
      <c r="K12" s="52" t="n">
        <v>0.729166666666667</v>
      </c>
      <c r="L12" s="52" t="n">
        <v>0.729166666666667</v>
      </c>
      <c r="M12" s="52"/>
      <c r="N12" s="52" t="n">
        <v>0.729166666666667</v>
      </c>
      <c r="O12" s="52" t="n">
        <v>0.729166666666667</v>
      </c>
      <c r="P12" s="52" t="n">
        <v>0.729166666666667</v>
      </c>
      <c r="Q12" s="52" t="n">
        <v>0.729166666666667</v>
      </c>
      <c r="R12" s="52" t="n">
        <v>0.729166666666667</v>
      </c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49" t="n">
        <f aca="false">SUM(B12:AF12)-COUNT(B12:AF12)*AI12</f>
        <v>6.25</v>
      </c>
      <c r="AI12" s="50" t="n">
        <v>0.3125</v>
      </c>
    </row>
    <row r="13" customFormat="false" ht="13.5" hidden="false" customHeight="false" outlineLevel="0" collapsed="false">
      <c r="A13" s="47" t="s">
        <v>76</v>
      </c>
      <c r="B13" s="48" t="n">
        <v>0.729166666666667</v>
      </c>
      <c r="C13" s="48" t="n">
        <v>0.729166666666667</v>
      </c>
      <c r="D13" s="48" t="n">
        <v>0.729166666666667</v>
      </c>
      <c r="E13" s="48" t="n">
        <v>0.729166666666667</v>
      </c>
      <c r="F13" s="48"/>
      <c r="G13" s="48" t="n">
        <v>0.729166666666667</v>
      </c>
      <c r="H13" s="48" t="n">
        <v>0.729166666666667</v>
      </c>
      <c r="I13" s="48" t="n">
        <v>0.729166666666667</v>
      </c>
      <c r="J13" s="48" t="n">
        <v>0.791666666666667</v>
      </c>
      <c r="K13" s="48" t="n">
        <v>0.729166666666667</v>
      </c>
      <c r="L13" s="48" t="n">
        <v>0.729166666666667</v>
      </c>
      <c r="M13" s="48"/>
      <c r="N13" s="48" t="n">
        <v>0.729166666666667</v>
      </c>
      <c r="O13" s="48" t="n">
        <v>0.729166666666667</v>
      </c>
      <c r="P13" s="48" t="n">
        <v>0.729166666666667</v>
      </c>
      <c r="Q13" s="48" t="n">
        <v>0.729166666666667</v>
      </c>
      <c r="R13" s="48" t="n">
        <v>0.729166666666667</v>
      </c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9" t="n">
        <f aca="false">SUM(B13:AF13)-COUNT(B13:AF13)*AI13</f>
        <v>6.3125</v>
      </c>
      <c r="AI13" s="50" t="n">
        <v>0.3125</v>
      </c>
    </row>
    <row r="14" customFormat="false" ht="13.5" hidden="false" customHeight="false" outlineLevel="0" collapsed="false">
      <c r="A14" s="51" t="s">
        <v>77</v>
      </c>
      <c r="B14" s="52" t="n">
        <v>0.729166666666667</v>
      </c>
      <c r="C14" s="52" t="n">
        <v>0.729166666666667</v>
      </c>
      <c r="D14" s="52" t="n">
        <v>0.729166666666667</v>
      </c>
      <c r="E14" s="52" t="n">
        <v>0.729166666666667</v>
      </c>
      <c r="F14" s="52"/>
      <c r="G14" s="52" t="n">
        <v>0.729166666666667</v>
      </c>
      <c r="H14" s="52" t="n">
        <v>0.729166666666667</v>
      </c>
      <c r="I14" s="52" t="n">
        <v>0.729166666666667</v>
      </c>
      <c r="J14" s="52" t="n">
        <v>0.729166666666667</v>
      </c>
      <c r="K14" s="52" t="n">
        <v>0.729166666666667</v>
      </c>
      <c r="L14" s="52" t="n">
        <v>0.729166666666667</v>
      </c>
      <c r="M14" s="52"/>
      <c r="N14" s="52" t="n">
        <v>0.729166666666667</v>
      </c>
      <c r="O14" s="52" t="n">
        <v>0.729166666666667</v>
      </c>
      <c r="P14" s="52" t="n">
        <v>0.729166666666667</v>
      </c>
      <c r="Q14" s="52" t="n">
        <v>0.729166666666667</v>
      </c>
      <c r="R14" s="52" t="n">
        <v>0.729166666666667</v>
      </c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49" t="n">
        <f aca="false">SUM(B14:AF14)-COUNT(B14:AF14)*AI14</f>
        <v>6.25</v>
      </c>
      <c r="AI14" s="50" t="n">
        <v>0.3125</v>
      </c>
    </row>
    <row r="15" customFormat="false" ht="13.5" hidden="false" customHeight="false" outlineLevel="0" collapsed="false">
      <c r="A15" s="47" t="s">
        <v>78</v>
      </c>
      <c r="B15" s="48" t="n">
        <v>0.729166666666667</v>
      </c>
      <c r="C15" s="48" t="n">
        <v>0.729166666666667</v>
      </c>
      <c r="D15" s="48" t="n">
        <v>0.729166666666667</v>
      </c>
      <c r="E15" s="48" t="n">
        <v>0.729166666666667</v>
      </c>
      <c r="F15" s="48"/>
      <c r="G15" s="48" t="n">
        <v>0.729166666666667</v>
      </c>
      <c r="H15" s="48" t="n">
        <v>0.729166666666667</v>
      </c>
      <c r="I15" s="48" t="n">
        <v>0.729166666666667</v>
      </c>
      <c r="J15" s="48" t="n">
        <v>0.729166666666667</v>
      </c>
      <c r="K15" s="48" t="n">
        <v>0.729166666666667</v>
      </c>
      <c r="L15" s="48" t="n">
        <v>0.729166666666667</v>
      </c>
      <c r="M15" s="48"/>
      <c r="N15" s="48" t="n">
        <v>0.729166666666667</v>
      </c>
      <c r="O15" s="48" t="n">
        <v>0.729166666666667</v>
      </c>
      <c r="P15" s="48" t="n">
        <v>0.729166666666667</v>
      </c>
      <c r="Q15" s="48" t="n">
        <v>0.729166666666667</v>
      </c>
      <c r="R15" s="48" t="n">
        <v>0.729166666666667</v>
      </c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9" t="n">
        <f aca="false">SUM(B15:AF15)-COUNT(B15:AF15)*AI15</f>
        <v>6.25</v>
      </c>
      <c r="AI15" s="50" t="n">
        <v>0.3125</v>
      </c>
    </row>
    <row r="16" customFormat="false" ht="13.5" hidden="false" customHeight="false" outlineLevel="0" collapsed="false">
      <c r="A16" s="53"/>
      <c r="B16" s="51"/>
      <c r="C16" s="51"/>
      <c r="D16" s="51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49" t="n">
        <f aca="false">SUM(B16:AF16)-COUNT(B16:AF16)*AI16</f>
        <v>0</v>
      </c>
      <c r="AI16" s="50" t="n">
        <v>0.3125</v>
      </c>
    </row>
    <row r="17" customFormat="false" ht="13.5" hidden="false" customHeight="false" outlineLevel="0" collapsed="false">
      <c r="A17" s="54"/>
      <c r="B17" s="47"/>
      <c r="C17" s="47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9" t="n">
        <f aca="false">SUM(B17:AF17)-COUNT(B17:AF17)*AI17</f>
        <v>0</v>
      </c>
      <c r="AI17" s="50" t="n">
        <v>0.3125</v>
      </c>
    </row>
    <row r="18" customFormat="false" ht="13.5" hidden="false" customHeight="false" outlineLevel="0" collapsed="false">
      <c r="A18" s="53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49" t="n">
        <f aca="false">SUM(B18:AF18)-COUNT(B18:AF18)*AI18</f>
        <v>0</v>
      </c>
      <c r="AI18" s="50" t="n">
        <v>0.3125</v>
      </c>
    </row>
    <row r="19" customFormat="false" ht="13.5" hidden="false" customHeight="false" outlineLevel="0" collapsed="false">
      <c r="A19" s="54"/>
      <c r="B19" s="47"/>
      <c r="C19" s="47"/>
      <c r="D19" s="47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9" t="n">
        <f aca="false">SUM(B19:AF19)-COUNT(B19:AF19)*AI19</f>
        <v>0</v>
      </c>
      <c r="AI19" s="50" t="n">
        <v>0.3125</v>
      </c>
    </row>
    <row r="20" customFormat="false" ht="14.25" hidden="false" customHeight="false" outlineLevel="0" collapsed="false">
      <c r="A20" s="55"/>
      <c r="B20" s="56"/>
      <c r="C20" s="56"/>
      <c r="D20" s="56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8" t="n">
        <f aca="false">SUM(B20:AF20)-COUNT(B20:AF20)*AI20</f>
        <v>0</v>
      </c>
      <c r="AI20" s="50" t="n">
        <v>0.3125</v>
      </c>
    </row>
  </sheetData>
  <printOptions headings="false" gridLines="false" gridLinesSet="true" horizontalCentered="false" verticalCentered="false"/>
  <pageMargins left="0.420138888888889" right="0.390277777777778" top="0.984027777777778" bottom="0.984027777777778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59" width="9.58"/>
    <col collapsed="false" customWidth="true" hidden="false" outlineLevel="0" max="10" min="2" style="59" width="4.53"/>
    <col collapsed="false" customWidth="true" hidden="false" outlineLevel="0" max="32" min="11" style="59" width="5.54"/>
    <col collapsed="false" customWidth="true" hidden="false" outlineLevel="0" max="33" min="33" style="59" width="7.43"/>
    <col collapsed="false" customWidth="true" hidden="true" outlineLevel="0" max="34" min="34" style="59" width="10.18"/>
    <col collapsed="false" customWidth="true" hidden="false" outlineLevel="0" max="35" min="35" style="59" width="5.79"/>
    <col collapsed="false" customWidth="true" hidden="true" outlineLevel="0" max="37" min="36" style="59" width="10.18"/>
    <col collapsed="false" customWidth="true" hidden="false" outlineLevel="0" max="39" min="38" style="59" width="5.16"/>
    <col collapsed="false" customWidth="false" hidden="false" outlineLevel="0" max="257" min="40" style="59" width="10.08"/>
  </cols>
  <sheetData>
    <row r="1" customFormat="false" ht="26.25" hidden="false" customHeight="false" outlineLevel="0" collapsed="false">
      <c r="A1" s="60" t="s">
        <v>79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customFormat="false" ht="28.5" hidden="false" customHeight="false" outlineLevel="0" collapsed="false">
      <c r="A2" s="61" t="s">
        <v>64</v>
      </c>
      <c r="B2" s="62" t="n">
        <v>38718</v>
      </c>
      <c r="C2" s="62" t="n">
        <f aca="false">B2+1</f>
        <v>38719</v>
      </c>
      <c r="D2" s="62" t="n">
        <f aca="false">C2+1</f>
        <v>38720</v>
      </c>
      <c r="E2" s="62" t="n">
        <f aca="false">D2+1</f>
        <v>38721</v>
      </c>
      <c r="F2" s="62" t="n">
        <f aca="false">E2+1</f>
        <v>38722</v>
      </c>
      <c r="G2" s="62" t="n">
        <f aca="false">F2+1</f>
        <v>38723</v>
      </c>
      <c r="H2" s="62" t="n">
        <f aca="false">G2+1</f>
        <v>38724</v>
      </c>
      <c r="I2" s="62" t="n">
        <f aca="false">H2+1</f>
        <v>38725</v>
      </c>
      <c r="J2" s="62" t="n">
        <f aca="false">I2+1</f>
        <v>38726</v>
      </c>
      <c r="K2" s="62" t="n">
        <f aca="false">J2+1</f>
        <v>38727</v>
      </c>
      <c r="L2" s="62" t="n">
        <f aca="false">K2+1</f>
        <v>38728</v>
      </c>
      <c r="M2" s="62" t="n">
        <f aca="false">L2+1</f>
        <v>38729</v>
      </c>
      <c r="N2" s="62" t="n">
        <f aca="false">M2+1</f>
        <v>38730</v>
      </c>
      <c r="O2" s="62" t="n">
        <f aca="false">N2+1</f>
        <v>38731</v>
      </c>
      <c r="P2" s="62" t="n">
        <f aca="false">O2+1</f>
        <v>38732</v>
      </c>
      <c r="Q2" s="62" t="n">
        <f aca="false">P2+1</f>
        <v>38733</v>
      </c>
      <c r="R2" s="62" t="n">
        <f aca="false">Q2+1</f>
        <v>38734</v>
      </c>
      <c r="S2" s="62" t="n">
        <f aca="false">R2+1</f>
        <v>38735</v>
      </c>
      <c r="T2" s="62" t="n">
        <f aca="false">S2+1</f>
        <v>38736</v>
      </c>
      <c r="U2" s="62" t="n">
        <f aca="false">T2+1</f>
        <v>38737</v>
      </c>
      <c r="V2" s="62" t="n">
        <f aca="false">U2+1</f>
        <v>38738</v>
      </c>
      <c r="W2" s="62" t="n">
        <f aca="false">V2+1</f>
        <v>38739</v>
      </c>
      <c r="X2" s="62" t="n">
        <f aca="false">W2+1</f>
        <v>38740</v>
      </c>
      <c r="Y2" s="62" t="n">
        <f aca="false">X2+1</f>
        <v>38741</v>
      </c>
      <c r="Z2" s="62" t="n">
        <f aca="false">Y2+1</f>
        <v>38742</v>
      </c>
      <c r="AA2" s="62" t="n">
        <f aca="false">Z2+1</f>
        <v>38743</v>
      </c>
      <c r="AB2" s="62" t="n">
        <f aca="false">AA2+1</f>
        <v>38744</v>
      </c>
      <c r="AC2" s="62" t="n">
        <f aca="false">AB2+1</f>
        <v>38745</v>
      </c>
      <c r="AD2" s="62" t="n">
        <f aca="false">AC2+1</f>
        <v>38746</v>
      </c>
      <c r="AE2" s="62" t="n">
        <f aca="false">AD2+1</f>
        <v>38747</v>
      </c>
      <c r="AF2" s="62" t="n">
        <f aca="false">AE2+1</f>
        <v>38748</v>
      </c>
      <c r="AG2" s="63" t="s">
        <v>65</v>
      </c>
    </row>
    <row r="3" customFormat="false" ht="14.25" hidden="false" customHeight="false" outlineLevel="0" collapsed="false">
      <c r="A3" s="64" t="s">
        <v>66</v>
      </c>
      <c r="B3" s="65"/>
      <c r="C3" s="65"/>
      <c r="D3" s="65"/>
      <c r="E3" s="65"/>
      <c r="F3" s="65"/>
      <c r="G3" s="65" t="n">
        <v>32</v>
      </c>
      <c r="H3" s="65"/>
      <c r="I3" s="65" t="n">
        <v>48</v>
      </c>
      <c r="J3" s="65" t="n">
        <v>16</v>
      </c>
      <c r="K3" s="65"/>
      <c r="L3" s="65" t="n">
        <v>64</v>
      </c>
      <c r="M3" s="65"/>
      <c r="N3" s="65"/>
      <c r="O3" s="65" t="n">
        <v>80</v>
      </c>
      <c r="P3" s="65" t="n">
        <v>48</v>
      </c>
      <c r="Q3" s="65"/>
      <c r="R3" s="65" t="n">
        <v>48</v>
      </c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6" t="n">
        <f aca="false">SUM(B3:AF3)</f>
        <v>336</v>
      </c>
      <c r="AI3" s="67" t="n">
        <v>0.3125</v>
      </c>
      <c r="AL3" s="59" t="n">
        <f aca="false">SUM(C3:AG3)</f>
        <v>672</v>
      </c>
      <c r="AM3" s="59" t="n">
        <f aca="false">SUM(D3:AH3)</f>
        <v>672</v>
      </c>
    </row>
    <row r="4" customFormat="false" ht="14.25" hidden="false" customHeight="false" outlineLevel="0" collapsed="false">
      <c r="A4" s="68" t="s">
        <v>67</v>
      </c>
      <c r="B4" s="66"/>
      <c r="C4" s="66"/>
      <c r="D4" s="66"/>
      <c r="E4" s="66"/>
      <c r="F4" s="66"/>
      <c r="G4" s="66"/>
      <c r="H4" s="66"/>
      <c r="I4" s="66" t="n">
        <v>48</v>
      </c>
      <c r="J4" s="66" t="n">
        <v>80</v>
      </c>
      <c r="K4" s="66"/>
      <c r="L4" s="66" t="n">
        <v>64</v>
      </c>
      <c r="M4" s="66"/>
      <c r="N4" s="66"/>
      <c r="O4" s="66"/>
      <c r="P4" s="66" t="n">
        <v>48</v>
      </c>
      <c r="Q4" s="66"/>
      <c r="R4" s="66" t="n">
        <v>48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 t="n">
        <f aca="false">SUM(B4:AF4)</f>
        <v>288</v>
      </c>
      <c r="AI4" s="67" t="n">
        <v>0.3125</v>
      </c>
    </row>
    <row r="5" customFormat="false" ht="14.25" hidden="false" customHeight="false" outlineLevel="0" collapsed="false">
      <c r="A5" s="64" t="s">
        <v>68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 t="n">
        <v>80</v>
      </c>
      <c r="M5" s="65"/>
      <c r="N5" s="65"/>
      <c r="O5" s="65"/>
      <c r="P5" s="65"/>
      <c r="Q5" s="65"/>
      <c r="R5" s="65" t="n">
        <v>48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 t="n">
        <f aca="false">SUM(B5:AF5)</f>
        <v>128</v>
      </c>
      <c r="AI5" s="67" t="n">
        <v>0.3125</v>
      </c>
    </row>
    <row r="6" customFormat="false" ht="14.25" hidden="false" customHeight="false" outlineLevel="0" collapsed="false">
      <c r="A6" s="68" t="s">
        <v>69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 t="n">
        <v>64</v>
      </c>
      <c r="M6" s="66"/>
      <c r="N6" s="66"/>
      <c r="O6" s="66"/>
      <c r="P6" s="66" t="n">
        <v>64</v>
      </c>
      <c r="Q6" s="66"/>
      <c r="R6" s="66" t="n">
        <v>48</v>
      </c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 t="n">
        <f aca="false">SUM(B6:AF6)</f>
        <v>176</v>
      </c>
      <c r="AI6" s="67" t="n">
        <v>0.3125</v>
      </c>
    </row>
    <row r="7" customFormat="false" ht="14.25" hidden="false" customHeight="false" outlineLevel="0" collapsed="false">
      <c r="A7" s="64" t="s">
        <v>70</v>
      </c>
      <c r="B7" s="65"/>
      <c r="C7" s="65"/>
      <c r="D7" s="65"/>
      <c r="E7" s="65"/>
      <c r="F7" s="65"/>
      <c r="G7" s="65" t="n">
        <v>32</v>
      </c>
      <c r="H7" s="65"/>
      <c r="I7" s="65" t="n">
        <v>48</v>
      </c>
      <c r="J7" s="65" t="n">
        <v>16</v>
      </c>
      <c r="K7" s="65"/>
      <c r="L7" s="65" t="n">
        <v>64</v>
      </c>
      <c r="M7" s="65"/>
      <c r="N7" s="65"/>
      <c r="O7" s="65"/>
      <c r="P7" s="65" t="n">
        <v>64</v>
      </c>
      <c r="Q7" s="65"/>
      <c r="R7" s="65" t="n">
        <v>48</v>
      </c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 t="n">
        <f aca="false">SUM(B7:AF7)</f>
        <v>272</v>
      </c>
      <c r="AI7" s="67" t="n">
        <v>0.3125</v>
      </c>
    </row>
    <row r="8" customFormat="false" ht="14.25" hidden="false" customHeight="false" outlineLevel="0" collapsed="false">
      <c r="A8" s="68" t="s">
        <v>71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 t="n">
        <v>10</v>
      </c>
      <c r="O8" s="66" t="n">
        <v>50</v>
      </c>
      <c r="P8" s="66"/>
      <c r="Q8" s="66"/>
      <c r="R8" s="66" t="n">
        <v>20</v>
      </c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 t="n">
        <f aca="false">SUM(B8:AF8)</f>
        <v>80</v>
      </c>
      <c r="AI8" s="67" t="n">
        <v>0.3125</v>
      </c>
    </row>
    <row r="9" customFormat="false" ht="14.25" hidden="false" customHeight="false" outlineLevel="0" collapsed="false">
      <c r="A9" s="64" t="s">
        <v>72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 t="n">
        <v>10</v>
      </c>
      <c r="O9" s="65" t="n">
        <v>50</v>
      </c>
      <c r="P9" s="65"/>
      <c r="Q9" s="65" t="n">
        <v>10</v>
      </c>
      <c r="R9" s="65" t="n">
        <v>40</v>
      </c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6" t="n">
        <f aca="false">SUM(B9:AF9)</f>
        <v>110</v>
      </c>
      <c r="AI9" s="67" t="n">
        <v>0.3125</v>
      </c>
    </row>
    <row r="10" customFormat="false" ht="14.25" hidden="false" customHeight="false" outlineLevel="0" collapsed="false">
      <c r="A10" s="68" t="s">
        <v>73</v>
      </c>
      <c r="B10" s="66"/>
      <c r="C10" s="66"/>
      <c r="D10" s="66"/>
      <c r="E10" s="66"/>
      <c r="F10" s="66"/>
      <c r="G10" s="66"/>
      <c r="H10" s="66"/>
      <c r="I10" s="66"/>
      <c r="J10" s="66" t="n">
        <v>10</v>
      </c>
      <c r="K10" s="66"/>
      <c r="L10" s="66"/>
      <c r="M10" s="66"/>
      <c r="N10" s="66"/>
      <c r="O10" s="66" t="n">
        <v>50</v>
      </c>
      <c r="P10" s="66"/>
      <c r="Q10" s="66"/>
      <c r="R10" s="66" t="n">
        <v>20</v>
      </c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 t="n">
        <f aca="false">SUM(B10:AF10)</f>
        <v>80</v>
      </c>
      <c r="AI10" s="67" t="n">
        <v>0.3125</v>
      </c>
    </row>
    <row r="11" customFormat="false" ht="14.25" hidden="false" customHeight="false" outlineLevel="0" collapsed="false">
      <c r="A11" s="64" t="s">
        <v>74</v>
      </c>
      <c r="B11" s="65"/>
      <c r="C11" s="65" t="n">
        <v>60</v>
      </c>
      <c r="D11" s="65" t="n">
        <v>40</v>
      </c>
      <c r="E11" s="65"/>
      <c r="F11" s="65"/>
      <c r="G11" s="65" t="n">
        <v>80</v>
      </c>
      <c r="H11" s="65"/>
      <c r="I11" s="65" t="n">
        <v>40</v>
      </c>
      <c r="J11" s="65" t="n">
        <v>60</v>
      </c>
      <c r="K11" s="65" t="n">
        <v>40</v>
      </c>
      <c r="L11" s="65" t="n">
        <v>60</v>
      </c>
      <c r="M11" s="65"/>
      <c r="N11" s="65" t="n">
        <v>100</v>
      </c>
      <c r="O11" s="65" t="n">
        <v>20</v>
      </c>
      <c r="P11" s="65" t="n">
        <v>20</v>
      </c>
      <c r="Q11" s="65" t="n">
        <v>60</v>
      </c>
      <c r="R11" s="65" t="n">
        <v>80</v>
      </c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6" t="n">
        <f aca="false">SUM(B11:AF11)</f>
        <v>660</v>
      </c>
      <c r="AI11" s="67" t="n">
        <v>0.3125</v>
      </c>
    </row>
    <row r="12" customFormat="false" ht="14.25" hidden="false" customHeight="false" outlineLevel="0" collapsed="false">
      <c r="A12" s="68" t="s">
        <v>75</v>
      </c>
      <c r="B12" s="66" t="n">
        <v>20</v>
      </c>
      <c r="C12" s="66"/>
      <c r="D12" s="66" t="n">
        <v>40</v>
      </c>
      <c r="E12" s="66" t="n">
        <v>20</v>
      </c>
      <c r="F12" s="66"/>
      <c r="G12" s="66" t="n">
        <v>60</v>
      </c>
      <c r="H12" s="66"/>
      <c r="I12" s="66" t="n">
        <v>60</v>
      </c>
      <c r="J12" s="66" t="n">
        <v>80</v>
      </c>
      <c r="K12" s="66"/>
      <c r="L12" s="66" t="n">
        <v>20</v>
      </c>
      <c r="M12" s="66"/>
      <c r="N12" s="66" t="n">
        <v>40</v>
      </c>
      <c r="O12" s="66" t="n">
        <v>40</v>
      </c>
      <c r="P12" s="66"/>
      <c r="Q12" s="66"/>
      <c r="R12" s="66" t="n">
        <v>60</v>
      </c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 t="n">
        <f aca="false">SUM(B12:AF12)</f>
        <v>440</v>
      </c>
      <c r="AI12" s="67" t="n">
        <v>0.3125</v>
      </c>
    </row>
    <row r="13" customFormat="false" ht="14.25" hidden="false" customHeight="false" outlineLevel="0" collapsed="false">
      <c r="A13" s="64" t="s">
        <v>76</v>
      </c>
      <c r="B13" s="65"/>
      <c r="C13" s="65"/>
      <c r="D13" s="65" t="n">
        <v>60</v>
      </c>
      <c r="E13" s="65"/>
      <c r="F13" s="65"/>
      <c r="G13" s="65" t="n">
        <v>40</v>
      </c>
      <c r="H13" s="65"/>
      <c r="I13" s="65" t="n">
        <v>80</v>
      </c>
      <c r="J13" s="65" t="n">
        <v>100</v>
      </c>
      <c r="K13" s="65" t="n">
        <v>40</v>
      </c>
      <c r="L13" s="65" t="n">
        <v>40</v>
      </c>
      <c r="M13" s="65"/>
      <c r="N13" s="65" t="n">
        <v>40</v>
      </c>
      <c r="O13" s="65" t="n">
        <v>20</v>
      </c>
      <c r="P13" s="65" t="n">
        <v>60</v>
      </c>
      <c r="Q13" s="65" t="n">
        <v>60</v>
      </c>
      <c r="R13" s="65" t="n">
        <v>80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6" t="n">
        <f aca="false">SUM(B13:AF13)</f>
        <v>620</v>
      </c>
      <c r="AI13" s="67" t="n">
        <v>0.3125</v>
      </c>
    </row>
    <row r="14" customFormat="false" ht="14.25" hidden="false" customHeight="false" outlineLevel="0" collapsed="false">
      <c r="A14" s="68" t="s">
        <v>77</v>
      </c>
      <c r="B14" s="66"/>
      <c r="C14" s="66"/>
      <c r="D14" s="66" t="n">
        <v>20</v>
      </c>
      <c r="E14" s="66"/>
      <c r="F14" s="66"/>
      <c r="G14" s="66" t="n">
        <v>40</v>
      </c>
      <c r="H14" s="66"/>
      <c r="I14" s="66"/>
      <c r="J14" s="66" t="n">
        <v>40</v>
      </c>
      <c r="K14" s="66"/>
      <c r="L14" s="66"/>
      <c r="M14" s="66"/>
      <c r="N14" s="66"/>
      <c r="O14" s="66"/>
      <c r="P14" s="66"/>
      <c r="Q14" s="66"/>
      <c r="R14" s="66" t="n">
        <v>40</v>
      </c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 t="n">
        <f aca="false">SUM(B14:AF14)</f>
        <v>140</v>
      </c>
      <c r="AI14" s="67" t="n">
        <v>0.3125</v>
      </c>
    </row>
    <row r="15" customFormat="false" ht="14.25" hidden="false" customHeight="false" outlineLevel="0" collapsed="false">
      <c r="A15" s="64" t="s">
        <v>78</v>
      </c>
      <c r="B15" s="65"/>
      <c r="C15" s="65" t="n">
        <v>60</v>
      </c>
      <c r="D15" s="65" t="n">
        <v>100</v>
      </c>
      <c r="E15" s="65"/>
      <c r="F15" s="65"/>
      <c r="G15" s="65" t="n">
        <v>60</v>
      </c>
      <c r="H15" s="65" t="n">
        <v>20</v>
      </c>
      <c r="I15" s="65" t="n">
        <v>40</v>
      </c>
      <c r="J15" s="65" t="n">
        <v>100</v>
      </c>
      <c r="K15" s="65" t="n">
        <v>20</v>
      </c>
      <c r="L15" s="65"/>
      <c r="M15" s="65"/>
      <c r="N15" s="65" t="n">
        <v>100</v>
      </c>
      <c r="O15" s="65"/>
      <c r="P15" s="65" t="n">
        <v>20</v>
      </c>
      <c r="Q15" s="65" t="n">
        <v>40</v>
      </c>
      <c r="R15" s="65" t="n">
        <v>60</v>
      </c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6" t="n">
        <f aca="false">SUM(B15:AF15)</f>
        <v>620</v>
      </c>
      <c r="AI15" s="67" t="n">
        <v>0.3125</v>
      </c>
    </row>
    <row r="16" customFormat="false" ht="14.25" hidden="false" customHeight="false" outlineLevel="0" collapsed="false">
      <c r="A16" s="69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 t="n">
        <f aca="false">SUM(B16:AF16)</f>
        <v>0</v>
      </c>
      <c r="AI16" s="67" t="n">
        <v>0.3125</v>
      </c>
    </row>
    <row r="17" customFormat="false" ht="14.25" hidden="false" customHeight="false" outlineLevel="0" collapsed="false">
      <c r="A17" s="70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6" t="n">
        <f aca="false">SUM(B17:AF17)</f>
        <v>0</v>
      </c>
      <c r="AI17" s="67" t="n">
        <v>0.3125</v>
      </c>
    </row>
    <row r="18" customFormat="false" ht="14.25" hidden="false" customHeight="false" outlineLevel="0" collapsed="false">
      <c r="A18" s="69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 t="n">
        <f aca="false">SUM(B18:AF18)</f>
        <v>0</v>
      </c>
      <c r="AI18" s="67" t="n">
        <v>0.3125</v>
      </c>
    </row>
    <row r="19" customFormat="false" ht="14.25" hidden="false" customHeight="false" outlineLevel="0" collapsed="false">
      <c r="A19" s="70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6" t="n">
        <f aca="false">SUM(B19:AF19)</f>
        <v>0</v>
      </c>
      <c r="AI19" s="67" t="n">
        <v>0.3125</v>
      </c>
    </row>
    <row r="20" customFormat="false" ht="15" hidden="false" customHeight="false" outlineLevel="0" collapsed="false">
      <c r="A20" s="71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 t="n">
        <f aca="false">SUM(B20:AF20)</f>
        <v>0</v>
      </c>
      <c r="AI20" s="67" t="n">
        <v>0.3125</v>
      </c>
    </row>
  </sheetData>
  <printOptions headings="false" gridLines="false" gridLinesSet="true" horizontalCentered="false" verticalCentered="false"/>
  <pageMargins left="0.420138888888889" right="0.35" top="0.984027777777778" bottom="0.984027777777778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4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G8" activeCellId="0" sqref="G8:P10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73" width="10.71"/>
    <col collapsed="false" customWidth="true" hidden="false" outlineLevel="0" max="2" min="2" style="73" width="13.87"/>
    <col collapsed="false" customWidth="true" hidden="false" outlineLevel="0" max="3" min="3" style="73" width="14.49"/>
    <col collapsed="false" customWidth="true" hidden="false" outlineLevel="0" max="4" min="4" style="73" width="11.72"/>
    <col collapsed="false" customWidth="true" hidden="false" outlineLevel="0" max="5" min="5" style="73" width="10.97"/>
    <col collapsed="false" customWidth="false" hidden="false" outlineLevel="0" max="6" min="6" style="73" width="10.08"/>
    <col collapsed="false" customWidth="true" hidden="false" outlineLevel="0" max="16" min="7" style="73" width="7.69"/>
    <col collapsed="false" customWidth="false" hidden="false" outlineLevel="0" max="257" min="17" style="73" width="10.08"/>
  </cols>
  <sheetData>
    <row r="1" customFormat="false" ht="37.5" hidden="false" customHeight="true" outlineLevel="0" collapsed="false">
      <c r="A1" s="74" t="s">
        <v>80</v>
      </c>
      <c r="B1" s="74"/>
      <c r="C1" s="74"/>
      <c r="D1" s="74"/>
      <c r="E1" s="74"/>
    </row>
    <row r="6" customFormat="false" ht="28.5" hidden="false" customHeight="true" outlineLevel="0" collapsed="false"/>
    <row r="7" customFormat="false" ht="13.5" hidden="false" customHeight="false" outlineLevel="0" collapsed="false">
      <c r="A7" s="75" t="n">
        <v>4</v>
      </c>
    </row>
    <row r="8" customFormat="false" ht="13.5" hidden="false" customHeight="false" outlineLevel="0" collapsed="false">
      <c r="G8" s="76" t="str">
        <f aca="false">구분하기</f>
        <v>&lt;평균(반입)량&gt;</v>
      </c>
      <c r="H8" s="76"/>
      <c r="I8" s="76"/>
      <c r="J8" s="76"/>
      <c r="K8" s="76"/>
      <c r="L8" s="76"/>
      <c r="M8" s="76"/>
      <c r="N8" s="76"/>
      <c r="O8" s="76"/>
      <c r="P8" s="76"/>
    </row>
    <row r="9" customFormat="false" ht="13.5" hidden="false" customHeight="false" outlineLevel="0" collapsed="false">
      <c r="G9" s="76"/>
      <c r="H9" s="76"/>
      <c r="I9" s="76"/>
      <c r="J9" s="76"/>
      <c r="K9" s="76"/>
      <c r="L9" s="76"/>
      <c r="M9" s="76"/>
      <c r="N9" s="76"/>
      <c r="O9" s="76"/>
      <c r="P9" s="76"/>
    </row>
    <row r="10" customFormat="false" ht="13.5" hidden="false" customHeight="false" outlineLevel="0" collapsed="false">
      <c r="G10" s="76"/>
      <c r="H10" s="76"/>
      <c r="I10" s="76"/>
      <c r="J10" s="76"/>
      <c r="K10" s="76"/>
      <c r="L10" s="76"/>
      <c r="M10" s="76"/>
      <c r="N10" s="76"/>
      <c r="O10" s="76"/>
      <c r="P10" s="76"/>
    </row>
    <row r="11" customFormat="false" ht="14.25" hidden="false" customHeight="false" outlineLevel="0" collapsed="false"/>
    <row r="12" customFormat="false" ht="21" hidden="false" customHeight="true" outlineLevel="0" collapsed="false">
      <c r="A12" s="77" t="s">
        <v>81</v>
      </c>
      <c r="B12" s="78" t="s">
        <v>82</v>
      </c>
      <c r="C12" s="78" t="s">
        <v>83</v>
      </c>
      <c r="D12" s="79" t="s">
        <v>84</v>
      </c>
      <c r="E12" s="80" t="s">
        <v>85</v>
      </c>
      <c r="F12" s="81"/>
    </row>
    <row r="13" customFormat="false" ht="21" hidden="false" customHeight="true" outlineLevel="0" collapsed="false">
      <c r="A13" s="82" t="str">
        <f aca="false">IF(근무시간표!A3="","",근무시간표!A3)</f>
        <v>이성훈</v>
      </c>
      <c r="B13" s="83" t="n">
        <f aca="false">IF(C13="","",C13/COUNT(근무시간표!B3:AF3))</f>
        <v>0.420833333333333</v>
      </c>
      <c r="C13" s="83" t="n">
        <f aca="false">IF(OR(A13="",근무시간표!AG3&lt;=0),"",VLOOKUP(A13,근무시간표!$A$3:$AG$22,33,FALSE()))</f>
        <v>6.3125</v>
      </c>
      <c r="D13" s="84" t="n">
        <f aca="false">IF(OR(A13="",수거량!AG3&lt;=0),"",VLOOKUP(A13,수거량!$A$3:$AG$22,33,FALSE()))</f>
        <v>336</v>
      </c>
      <c r="E13" s="85" t="n">
        <f aca="false">IF(D13="","",D13/COUNT(수거량!B3:AF3))</f>
        <v>48</v>
      </c>
      <c r="F13" s="81"/>
    </row>
    <row r="14" customFormat="false" ht="21" hidden="false" customHeight="true" outlineLevel="0" collapsed="false">
      <c r="A14" s="82" t="str">
        <f aca="false">IF(근무시간표!A4="","",근무시간표!A4)</f>
        <v>남상선</v>
      </c>
      <c r="B14" s="83" t="n">
        <f aca="false">IF(C14="","",C14/COUNT(근무시간표!B4:AF4))</f>
        <v>0.420833333333333</v>
      </c>
      <c r="C14" s="83" t="n">
        <f aca="false">IF(OR(A14="",근무시간표!AG4&lt;=0),"",VLOOKUP(A14,근무시간표!$A$3:$AG$22,33,FALSE()))</f>
        <v>6.3125</v>
      </c>
      <c r="D14" s="84" t="n">
        <f aca="false">IF(OR(A14="",수거량!AG4&lt;=0),"",VLOOKUP(A14,수거량!$A$3:$AG$22,33,FALSE()))</f>
        <v>288</v>
      </c>
      <c r="E14" s="85" t="n">
        <f aca="false">IF(D14="","",D14/COUNT(수거량!B4:AF4))</f>
        <v>57.6</v>
      </c>
      <c r="F14" s="81"/>
    </row>
    <row r="15" customFormat="false" ht="21" hidden="false" customHeight="true" outlineLevel="0" collapsed="false">
      <c r="A15" s="82" t="str">
        <f aca="false">IF(근무시간표!A5="","",근무시간표!A5)</f>
        <v>장동수</v>
      </c>
      <c r="B15" s="83" t="n">
        <f aca="false">IF(C15="","",C15/COUNT(근무시간표!B5:AF5))</f>
        <v>0.416666666666667</v>
      </c>
      <c r="C15" s="83" t="n">
        <f aca="false">IF(OR(A15="",근무시간표!AG5&lt;=0),"",VLOOKUP(A15,근무시간표!$A$3:$AG$22,33,FALSE()))</f>
        <v>6.25</v>
      </c>
      <c r="D15" s="84" t="n">
        <f aca="false">IF(OR(A15="",수거량!AG5&lt;=0),"",VLOOKUP(A15,수거량!$A$3:$AG$22,33,FALSE()))</f>
        <v>128</v>
      </c>
      <c r="E15" s="85" t="n">
        <f aca="false">IF(D15="","",D15/COUNT(수거량!B5:AF5))</f>
        <v>64</v>
      </c>
      <c r="F15" s="81"/>
    </row>
    <row r="16" customFormat="false" ht="21" hidden="false" customHeight="true" outlineLevel="0" collapsed="false">
      <c r="A16" s="82" t="str">
        <f aca="false">IF(근무시간표!A6="","",근무시간표!A6)</f>
        <v>김종호</v>
      </c>
      <c r="B16" s="83" t="n">
        <f aca="false">IF(C16="","",C16/COUNT(근무시간표!B6:AF6))</f>
        <v>0.416666666666667</v>
      </c>
      <c r="C16" s="83" t="n">
        <f aca="false">IF(OR(A16="",근무시간표!AG6&lt;=0),"",VLOOKUP(A16,근무시간표!$A$3:$AG$22,33,FALSE()))</f>
        <v>6.25</v>
      </c>
      <c r="D16" s="84" t="n">
        <f aca="false">IF(OR(A16="",수거량!AG6&lt;=0),"",VLOOKUP(A16,수거량!$A$3:$AG$22,33,FALSE()))</f>
        <v>176</v>
      </c>
      <c r="E16" s="85" t="n">
        <f aca="false">IF(D16="","",D16/COUNT(수거량!B6:AF6))</f>
        <v>58.6666666666667</v>
      </c>
      <c r="F16" s="81"/>
    </row>
    <row r="17" customFormat="false" ht="21" hidden="false" customHeight="true" outlineLevel="0" collapsed="false">
      <c r="A17" s="82" t="str">
        <f aca="false">IF(근무시간표!A7="","",근무시간표!A7)</f>
        <v>오현우</v>
      </c>
      <c r="B17" s="83" t="n">
        <f aca="false">IF(C17="","",C17/COUNT(근무시간표!B7:AF7))</f>
        <v>0.416666666666667</v>
      </c>
      <c r="C17" s="83" t="n">
        <f aca="false">IF(OR(A17="",근무시간표!AG7&lt;=0),"",VLOOKUP(A17,근무시간표!$A$3:$AG$22,33,FALSE()))</f>
        <v>6.25</v>
      </c>
      <c r="D17" s="84" t="n">
        <f aca="false">IF(OR(A17="",수거량!AG7&lt;=0),"",VLOOKUP(A17,수거량!$A$3:$AG$22,33,FALSE()))</f>
        <v>272</v>
      </c>
      <c r="E17" s="85" t="n">
        <f aca="false">IF(D17="","",D17/COUNT(수거량!B7:AF7))</f>
        <v>45.3333333333333</v>
      </c>
      <c r="F17" s="81"/>
    </row>
    <row r="18" customFormat="false" ht="21" hidden="false" customHeight="true" outlineLevel="0" collapsed="false">
      <c r="A18" s="82" t="str">
        <f aca="false">IF(근무시간표!A8="","",근무시간표!A8)</f>
        <v>유영조</v>
      </c>
      <c r="B18" s="83" t="n">
        <f aca="false">IF(C18="","",C18/COUNT(근무시간표!B8:AF8))</f>
        <v>0.416666666666667</v>
      </c>
      <c r="C18" s="83" t="n">
        <f aca="false">IF(OR(A18="",근무시간표!AG8&lt;=0),"",VLOOKUP(A18,근무시간표!$A$3:$AG$22,33,FALSE()))</f>
        <v>6.25</v>
      </c>
      <c r="D18" s="84" t="n">
        <f aca="false">IF(OR(A18="",수거량!AG8&lt;=0),"",VLOOKUP(A18,수거량!$A$3:$AG$22,33,FALSE()))</f>
        <v>80</v>
      </c>
      <c r="E18" s="85" t="n">
        <f aca="false">IF(D18="","",D18/COUNT(수거량!B8:AF8))</f>
        <v>26.6666666666667</v>
      </c>
      <c r="F18" s="81"/>
    </row>
    <row r="19" customFormat="false" ht="21" hidden="false" customHeight="true" outlineLevel="0" collapsed="false">
      <c r="A19" s="82" t="str">
        <f aca="false">IF(근무시간표!A9="","",근무시간표!A9)</f>
        <v>최호철</v>
      </c>
      <c r="B19" s="83" t="n">
        <f aca="false">IF(C19="","",C19/COUNT(근무시간표!B9:AF9))</f>
        <v>0.416666666666667</v>
      </c>
      <c r="C19" s="83" t="n">
        <f aca="false">IF(OR(A19="",근무시간표!AG9&lt;=0),"",VLOOKUP(A19,근무시간표!$A$3:$AG$22,33,FALSE()))</f>
        <v>6.25</v>
      </c>
      <c r="D19" s="84" t="n">
        <f aca="false">IF(OR(A19="",수거량!AG9&lt;=0),"",VLOOKUP(A19,수거량!$A$3:$AG$22,33,FALSE()))</f>
        <v>110</v>
      </c>
      <c r="E19" s="85" t="n">
        <f aca="false">IF(D19="","",D19/COUNT(수거량!B9:AF9))</f>
        <v>27.5</v>
      </c>
      <c r="F19" s="81"/>
    </row>
    <row r="20" customFormat="false" ht="21" hidden="false" customHeight="true" outlineLevel="0" collapsed="false">
      <c r="A20" s="82" t="str">
        <f aca="false">IF(근무시간표!A10="","",근무시간표!A10)</f>
        <v>이재일</v>
      </c>
      <c r="B20" s="83" t="n">
        <f aca="false">IF(C20="","",C20/COUNT(근무시간표!B10:AF10))</f>
        <v>0.418796296296296</v>
      </c>
      <c r="C20" s="83" t="n">
        <f aca="false">IF(OR(A20="",근무시간표!AG10&lt;=0),"",VLOOKUP(A20,근무시간표!$A$3:$AG$22,33,FALSE()))</f>
        <v>6.28194444444444</v>
      </c>
      <c r="D20" s="84" t="n">
        <f aca="false">IF(OR(A20="",수거량!AG10&lt;=0),"",VLOOKUP(A20,수거량!$A$3:$AG$22,33,FALSE()))</f>
        <v>80</v>
      </c>
      <c r="E20" s="85" t="n">
        <f aca="false">IF(D20="","",D20/COUNT(수거량!B10:AF10))</f>
        <v>26.6666666666667</v>
      </c>
      <c r="F20" s="81"/>
    </row>
    <row r="21" customFormat="false" ht="21" hidden="false" customHeight="true" outlineLevel="0" collapsed="false">
      <c r="A21" s="82" t="str">
        <f aca="false">IF(근무시간표!A11="","",근무시간표!A11)</f>
        <v>조유현</v>
      </c>
      <c r="B21" s="83" t="n">
        <f aca="false">IF(C21="","",C21/COUNT(근무시간표!B11:AF11))</f>
        <v>0.416666666666667</v>
      </c>
      <c r="C21" s="83" t="n">
        <f aca="false">IF(OR(A21="",근무시간표!AG11&lt;=0),"",VLOOKUP(A21,근무시간표!$A$3:$AG$22,33,FALSE()))</f>
        <v>6.25</v>
      </c>
      <c r="D21" s="84" t="n">
        <f aca="false">IF(OR(A21="",수거량!AG11&lt;=0),"",VLOOKUP(A21,수거량!$A$3:$AG$22,33,FALSE()))</f>
        <v>660</v>
      </c>
      <c r="E21" s="85" t="n">
        <f aca="false">IF(D21="","",D21/COUNT(수거량!B11:AF11))</f>
        <v>55</v>
      </c>
      <c r="F21" s="81"/>
    </row>
    <row r="22" customFormat="false" ht="21" hidden="false" customHeight="true" outlineLevel="0" collapsed="false">
      <c r="A22" s="82" t="str">
        <f aca="false">IF(근무시간표!A12="","",근무시간표!A12)</f>
        <v>진병수</v>
      </c>
      <c r="B22" s="83" t="n">
        <f aca="false">IF(C22="","",C22/COUNT(근무시간표!B12:AF12))</f>
        <v>0.416666666666667</v>
      </c>
      <c r="C22" s="83" t="n">
        <f aca="false">IF(OR(A22="",근무시간표!AG12&lt;=0),"",VLOOKUP(A22,근무시간표!$A$3:$AG$22,33,FALSE()))</f>
        <v>6.25</v>
      </c>
      <c r="D22" s="84" t="n">
        <f aca="false">IF(OR(A22="",수거량!AG12&lt;=0),"",VLOOKUP(A22,수거량!$A$3:$AG$22,33,FALSE()))</f>
        <v>440</v>
      </c>
      <c r="E22" s="85" t="n">
        <f aca="false">IF(D22="","",D22/COUNT(수거량!B12:AF12))</f>
        <v>44</v>
      </c>
      <c r="F22" s="81"/>
    </row>
    <row r="23" customFormat="false" ht="17.25" hidden="false" customHeight="true" outlineLevel="0" collapsed="false">
      <c r="A23" s="82" t="str">
        <f aca="false">IF(근무시간표!A13="","",근무시간표!A13)</f>
        <v>장의균</v>
      </c>
      <c r="B23" s="83" t="n">
        <f aca="false">IF(C23="","",C23/COUNT(근무시간표!B13:AF13))</f>
        <v>0.420833333333333</v>
      </c>
      <c r="C23" s="83" t="n">
        <f aca="false">IF(OR(A23="",근무시간표!AG13&lt;=0),"",VLOOKUP(A23,근무시간표!$A$3:$AG$22,33,FALSE()))</f>
        <v>6.3125</v>
      </c>
      <c r="D23" s="84" t="n">
        <f aca="false">IF(OR(A23="",수거량!AG13&lt;=0),"",VLOOKUP(A23,수거량!$A$3:$AG$22,33,FALSE()))</f>
        <v>620</v>
      </c>
      <c r="E23" s="85" t="n">
        <f aca="false">IF(D23="","",D23/COUNT(수거량!B13:AF13))</f>
        <v>56.3636363636364</v>
      </c>
      <c r="F23" s="81"/>
    </row>
    <row r="24" customFormat="false" ht="17.25" hidden="false" customHeight="true" outlineLevel="0" collapsed="false">
      <c r="A24" s="82" t="str">
        <f aca="false">IF(근무시간표!A14="","",근무시간표!A14)</f>
        <v>유관열</v>
      </c>
      <c r="B24" s="83" t="n">
        <f aca="false">IF(C24="","",C24/COUNT(근무시간표!B14:AF14))</f>
        <v>0.416666666666667</v>
      </c>
      <c r="C24" s="83" t="n">
        <f aca="false">IF(OR(A24="",근무시간표!AG14&lt;=0),"",VLOOKUP(A24,근무시간표!$A$3:$AG$22,33,FALSE()))</f>
        <v>6.25</v>
      </c>
      <c r="D24" s="84" t="n">
        <f aca="false">IF(OR(A24="",수거량!AG14&lt;=0),"",VLOOKUP(A24,수거량!$A$3:$AG$22,33,FALSE()))</f>
        <v>140</v>
      </c>
      <c r="E24" s="85" t="n">
        <f aca="false">IF(D24="","",D24/COUNT(수거량!B14:AF14))</f>
        <v>35</v>
      </c>
      <c r="F24" s="81"/>
    </row>
    <row r="25" customFormat="false" ht="17.25" hidden="false" customHeight="true" outlineLevel="0" collapsed="false">
      <c r="A25" s="82" t="str">
        <f aca="false">IF(근무시간표!A15="","",근무시간표!A15)</f>
        <v>이현교</v>
      </c>
      <c r="B25" s="83" t="n">
        <f aca="false">IF(C25="","",C25/COUNT(근무시간표!B15:AF15))</f>
        <v>0.416666666666667</v>
      </c>
      <c r="C25" s="83" t="n">
        <f aca="false">IF(OR(A25="",근무시간표!AG15&lt;=0),"",VLOOKUP(A25,근무시간표!$A$3:$AG$22,33,FALSE()))</f>
        <v>6.25</v>
      </c>
      <c r="D25" s="84" t="n">
        <f aca="false">IF(OR(A25="",수거량!AG15&lt;=0),"",VLOOKUP(A25,수거량!$A$3:$AG$22,33,FALSE()))</f>
        <v>620</v>
      </c>
      <c r="E25" s="85" t="n">
        <f aca="false">IF(D25="","",D25/COUNT(수거량!B15:AF15))</f>
        <v>56.3636363636364</v>
      </c>
      <c r="F25" s="81"/>
    </row>
    <row r="26" customFormat="false" ht="17.25" hidden="false" customHeight="true" outlineLevel="0" collapsed="false">
      <c r="A26" s="86" t="str">
        <f aca="false">IF(근무시간표!A16="","",근무시간표!A16)</f>
        <v/>
      </c>
      <c r="B26" s="83" t="str">
        <f aca="false">IF(C26="","",C26/COUNT(근무시간표!B16:AF16))</f>
        <v/>
      </c>
      <c r="C26" s="87"/>
      <c r="D26" s="84" t="str">
        <f aca="false">IF(OR(A26="",수거량!AG16&lt;=0),"",VLOOKUP(A26,수거량!$A$3:$AG$22,33,FALSE()))</f>
        <v/>
      </c>
      <c r="E26" s="85" t="str">
        <f aca="false">IF(D26="","",D26/COUNT(수거량!B16:AF16))</f>
        <v/>
      </c>
      <c r="F26" s="81"/>
    </row>
    <row r="27" customFormat="false" ht="17.25" hidden="false" customHeight="true" outlineLevel="0" collapsed="false">
      <c r="A27" s="86" t="str">
        <f aca="false">IF(근무시간표!A17="","",근무시간표!A17)</f>
        <v/>
      </c>
      <c r="B27" s="83" t="str">
        <f aca="false">IF(C27="","",C27/COUNT(근무시간표!B17:AF17))</f>
        <v/>
      </c>
      <c r="C27" s="87"/>
      <c r="D27" s="84" t="str">
        <f aca="false">IF(OR(A27="",수거량!AG17&lt;=0),"",VLOOKUP(A27,수거량!$A$3:$AG$22,33,FALSE()))</f>
        <v/>
      </c>
      <c r="E27" s="85" t="str">
        <f aca="false">IF(D27="","",D27/COUNT(수거량!B17:AF17))</f>
        <v/>
      </c>
      <c r="F27" s="81"/>
    </row>
    <row r="28" customFormat="false" ht="17.25" hidden="false" customHeight="true" outlineLevel="0" collapsed="false">
      <c r="A28" s="86" t="str">
        <f aca="false">IF(근무시간표!A18="","",근무시간표!A18)</f>
        <v/>
      </c>
      <c r="B28" s="83" t="str">
        <f aca="false">IF(C28="","",C28/COUNT(근무시간표!B18:AF18))</f>
        <v/>
      </c>
      <c r="C28" s="87"/>
      <c r="D28" s="84" t="str">
        <f aca="false">IF(OR(A28="",수거량!AG18&lt;=0),"",VLOOKUP(A28,수거량!$A$3:$AG$22,33,FALSE()))</f>
        <v/>
      </c>
      <c r="E28" s="85" t="str">
        <f aca="false">IF(D28="","",D28/COUNT(수거량!B18:AF18))</f>
        <v/>
      </c>
      <c r="F28" s="81"/>
    </row>
    <row r="29" customFormat="false" ht="17.25" hidden="false" customHeight="true" outlineLevel="0" collapsed="false">
      <c r="A29" s="86" t="str">
        <f aca="false">IF(근무시간표!A19="","",근무시간표!A19)</f>
        <v/>
      </c>
      <c r="B29" s="83" t="str">
        <f aca="false">IF(C29="","",C29/COUNT(근무시간표!B19:AF19))</f>
        <v/>
      </c>
      <c r="C29" s="87"/>
      <c r="D29" s="84" t="str">
        <f aca="false">IF(OR(A29="",수거량!AG19&lt;=0),"",VLOOKUP(A29,수거량!$A$3:$AG$22,33,FALSE()))</f>
        <v/>
      </c>
      <c r="E29" s="85" t="str">
        <f aca="false">IF(D29="","",D29/COUNT(수거량!B19:AF19))</f>
        <v/>
      </c>
      <c r="F29" s="81"/>
    </row>
    <row r="30" customFormat="false" ht="17.25" hidden="false" customHeight="true" outlineLevel="0" collapsed="false">
      <c r="A30" s="86" t="str">
        <f aca="false">IF(근무시간표!A20="","",근무시간표!A20)</f>
        <v/>
      </c>
      <c r="B30" s="83" t="str">
        <f aca="false">IF(C30="","",C30/COUNT(근무시간표!B20:AF20))</f>
        <v/>
      </c>
      <c r="C30" s="87"/>
      <c r="D30" s="84" t="str">
        <f aca="false">IF(OR(A30="",수거량!AG20&lt;=0),"",VLOOKUP(A30,수거량!$A$3:$AG$22,33,FALSE()))</f>
        <v/>
      </c>
      <c r="E30" s="85" t="str">
        <f aca="false">IF(D30="","",D30/COUNT(수거량!B20:AF20))</f>
        <v/>
      </c>
      <c r="F30" s="81"/>
    </row>
    <row r="31" customFormat="false" ht="17.25" hidden="false" customHeight="true" outlineLevel="0" collapsed="false">
      <c r="A31" s="86" t="str">
        <f aca="false">IF(근무시간표!A21="","",근무시간표!A21)</f>
        <v/>
      </c>
      <c r="B31" s="83" t="str">
        <f aca="false">IF(C31="","",C31/COUNT(근무시간표!B21:AF21))</f>
        <v/>
      </c>
      <c r="C31" s="87"/>
      <c r="D31" s="84" t="str">
        <f aca="false">IF(OR(A31="",수거량!AG21&lt;=0),"",VLOOKUP(A31,수거량!$A$3:$AG$22,33,FALSE()))</f>
        <v/>
      </c>
      <c r="E31" s="85" t="str">
        <f aca="false">IF(D31="","",D31/COUNT(수거량!B21:AF21))</f>
        <v/>
      </c>
      <c r="F31" s="81"/>
    </row>
    <row r="32" customFormat="false" ht="17.25" hidden="false" customHeight="true" outlineLevel="0" collapsed="false">
      <c r="A32" s="86" t="str">
        <f aca="false">IF(근무시간표!A22="","",근무시간표!A22)</f>
        <v/>
      </c>
      <c r="B32" s="83" t="str">
        <f aca="false">IF(C32="","",C32/COUNT(근무시간표!B22:AF22))</f>
        <v/>
      </c>
      <c r="C32" s="87"/>
      <c r="D32" s="84" t="str">
        <f aca="false">IF(OR(A32="",수거량!AG22&lt;=0),"",VLOOKUP(A32,수거량!$A$3:$AG$22,33,FALSE()))</f>
        <v/>
      </c>
      <c r="E32" s="85" t="str">
        <f aca="false">IF(D32="","",D32/COUNT(수거량!B22:AF22))</f>
        <v/>
      </c>
      <c r="F32" s="81"/>
    </row>
    <row r="33" customFormat="false" ht="17.25" hidden="false" customHeight="true" outlineLevel="0" collapsed="false">
      <c r="A33" s="86" t="str">
        <f aca="false">IF(근무시간표!A23="","",근무시간표!A23)</f>
        <v/>
      </c>
      <c r="B33" s="83" t="str">
        <f aca="false">IF(C33="","",C33/COUNT(근무시간표!B23:AF23))</f>
        <v/>
      </c>
      <c r="C33" s="87"/>
      <c r="D33" s="84" t="str">
        <f aca="false">IF(OR(A33="",수거량!AG23&lt;=0),"",VLOOKUP(A33,수거량!$A$3:$AG$22,33,FALSE()))</f>
        <v/>
      </c>
      <c r="E33" s="85" t="str">
        <f aca="false">IF(D33="","",D33/COUNT(수거량!B23:AF23))</f>
        <v/>
      </c>
      <c r="F33" s="81"/>
    </row>
    <row r="34" customFormat="false" ht="17.25" hidden="false" customHeight="true" outlineLevel="0" collapsed="false">
      <c r="A34" s="88" t="s">
        <v>86</v>
      </c>
      <c r="B34" s="89" t="n">
        <f aca="false">AVERAGE(B13:B33)</f>
        <v>0.417792022792023</v>
      </c>
      <c r="C34" s="89" t="n">
        <f aca="false">SUM(C13:C33)</f>
        <v>81.4694444444445</v>
      </c>
      <c r="D34" s="90" t="n">
        <f aca="false">SUM(D13:D33)</f>
        <v>3950</v>
      </c>
      <c r="E34" s="91" t="n">
        <f aca="false">AVERAGE(E13:E33)</f>
        <v>46.2431235431235</v>
      </c>
      <c r="F34" s="81"/>
    </row>
  </sheetData>
  <mergeCells count="2">
    <mergeCell ref="A1:E1"/>
    <mergeCell ref="G8:P10"/>
  </mergeCells>
  <printOptions headings="false" gridLines="false" gridLinesSet="true" horizontalCentered="false" verticalCentered="false"/>
  <pageMargins left="1.25" right="1.1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:E1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92" width="9.2"/>
    <col collapsed="false" customWidth="true" hidden="false" outlineLevel="0" max="2" min="2" style="92" width="13.23"/>
    <col collapsed="false" customWidth="true" hidden="false" outlineLevel="0" max="3" min="3" style="92" width="13.11"/>
    <col collapsed="false" customWidth="true" hidden="false" outlineLevel="0" max="4" min="4" style="92" width="10.97"/>
    <col collapsed="false" customWidth="true" hidden="false" outlineLevel="0" max="5" min="5" style="92" width="12.1"/>
    <col collapsed="false" customWidth="false" hidden="false" outlineLevel="0" max="6" min="6" style="92" width="10.08"/>
    <col collapsed="false" customWidth="true" hidden="false" outlineLevel="0" max="16" min="7" style="92" width="7.69"/>
    <col collapsed="false" customWidth="false" hidden="false" outlineLevel="0" max="257" min="17" style="92" width="10.08"/>
  </cols>
  <sheetData>
    <row r="1" customFormat="false" ht="37.5" hidden="false" customHeight="true" outlineLevel="0" collapsed="false">
      <c r="A1" s="93" t="s">
        <v>80</v>
      </c>
      <c r="B1" s="93"/>
      <c r="C1" s="93"/>
      <c r="D1" s="93"/>
      <c r="E1" s="93"/>
    </row>
    <row r="6" customFormat="false" ht="28.5" hidden="false" customHeight="true" outlineLevel="0" collapsed="false"/>
    <row r="7" customFormat="false" ht="13.5" hidden="false" customHeight="false" outlineLevel="0" collapsed="false">
      <c r="A7" s="94" t="n">
        <v>2</v>
      </c>
    </row>
    <row r="8" customFormat="false" ht="13.5" hidden="false" customHeight="false" outlineLevel="0" collapsed="false">
      <c r="H8" s="95"/>
      <c r="I8" s="95"/>
      <c r="J8" s="95"/>
      <c r="K8" s="95"/>
      <c r="L8" s="95"/>
      <c r="M8" s="95"/>
      <c r="N8" s="95"/>
      <c r="O8" s="95"/>
      <c r="P8" s="95"/>
    </row>
    <row r="9" customFormat="false" ht="13.5" hidden="false" customHeight="false" outlineLevel="0" collapsed="false">
      <c r="F9" s="96" t="n">
        <v>1</v>
      </c>
      <c r="G9" s="95" t="str">
        <f aca="false">INDEX(B12:E12,F9)</f>
        <v>평균근로시간</v>
      </c>
      <c r="H9" s="95"/>
      <c r="I9" s="95"/>
      <c r="J9" s="95"/>
      <c r="K9" s="95"/>
      <c r="L9" s="95"/>
      <c r="M9" s="95"/>
      <c r="N9" s="95"/>
      <c r="O9" s="95"/>
      <c r="P9" s="95"/>
    </row>
    <row r="10" customFormat="false" ht="13.5" hidden="false" customHeight="false" outlineLevel="0" collapsed="false">
      <c r="G10" s="95"/>
      <c r="H10" s="95"/>
      <c r="I10" s="95"/>
      <c r="J10" s="95"/>
      <c r="K10" s="95"/>
      <c r="L10" s="95"/>
      <c r="M10" s="95"/>
      <c r="N10" s="95"/>
      <c r="O10" s="95"/>
      <c r="P10" s="95"/>
    </row>
    <row r="11" customFormat="false" ht="14.25" hidden="false" customHeight="false" outlineLevel="0" collapsed="false"/>
    <row r="12" customFormat="false" ht="21" hidden="false" customHeight="true" outlineLevel="0" collapsed="false">
      <c r="A12" s="97" t="s">
        <v>87</v>
      </c>
      <c r="B12" s="98" t="s">
        <v>82</v>
      </c>
      <c r="C12" s="98" t="s">
        <v>83</v>
      </c>
      <c r="D12" s="98" t="s">
        <v>88</v>
      </c>
      <c r="E12" s="99" t="s">
        <v>89</v>
      </c>
      <c r="F12" s="100"/>
    </row>
    <row r="13" customFormat="false" ht="21" hidden="false" customHeight="true" outlineLevel="0" collapsed="false">
      <c r="A13" s="101" t="str">
        <f aca="false">IF(근무시간표!A3="","",근무시간표!A3)</f>
        <v>이성훈</v>
      </c>
      <c r="B13" s="102" t="n">
        <f aca="false">IF(C13="","",C13/COUNT(근무시간표!B3:AF3))</f>
        <v>0.420833333333333</v>
      </c>
      <c r="C13" s="102" t="n">
        <f aca="false">IF(OR(A13="",근무시간표!AG3&lt;=0),"",VLOOKUP(A13,근무시간표!$A$3:$AG$22,33,FALSE()))</f>
        <v>6.3125</v>
      </c>
      <c r="D13" s="103" t="n">
        <f aca="false">IF(OR(A13="",수거량!AG3&lt;=0),"",VLOOKUP(A13,수거량!$A$3:$AG$22,33,FALSE()))</f>
        <v>336</v>
      </c>
      <c r="E13" s="104" t="n">
        <f aca="false">IF(D13="","",D13/COUNT(수거량!B3:AF3))</f>
        <v>48</v>
      </c>
      <c r="F13" s="100"/>
    </row>
    <row r="14" customFormat="false" ht="21" hidden="false" customHeight="true" outlineLevel="0" collapsed="false">
      <c r="A14" s="101" t="str">
        <f aca="false">IF(근무시간표!A4="","",근무시간표!A4)</f>
        <v>남상선</v>
      </c>
      <c r="B14" s="102" t="n">
        <f aca="false">IF(C14="","",C14/COUNT(근무시간표!B4:AF4))</f>
        <v>0.420833333333333</v>
      </c>
      <c r="C14" s="102" t="n">
        <f aca="false">IF(OR(A14="",근무시간표!AG4&lt;=0),"",VLOOKUP(A14,근무시간표!$A$3:$AG$22,33,FALSE()))</f>
        <v>6.3125</v>
      </c>
      <c r="D14" s="103" t="n">
        <f aca="false">IF(OR(A14="",수거량!AG4&lt;=0),"",VLOOKUP(A14,수거량!$A$3:$AG$22,33,FALSE()))</f>
        <v>288</v>
      </c>
      <c r="E14" s="104" t="n">
        <f aca="false">IF(D14="","",D14/COUNT(수거량!B4:AF4))</f>
        <v>57.6</v>
      </c>
      <c r="F14" s="100"/>
    </row>
    <row r="15" customFormat="false" ht="21" hidden="false" customHeight="true" outlineLevel="0" collapsed="false">
      <c r="A15" s="101" t="str">
        <f aca="false">IF(근무시간표!A5="","",근무시간표!A5)</f>
        <v>장동수</v>
      </c>
      <c r="B15" s="102" t="n">
        <f aca="false">IF(C15="","",C15/COUNT(근무시간표!B5:AF5))</f>
        <v>0.416666666666667</v>
      </c>
      <c r="C15" s="102" t="n">
        <f aca="false">IF(OR(A15="",근무시간표!AG5&lt;=0),"",VLOOKUP(A15,근무시간표!$A$3:$AG$22,33,FALSE()))</f>
        <v>6.25</v>
      </c>
      <c r="D15" s="103" t="n">
        <f aca="false">IF(OR(A15="",수거량!AG5&lt;=0),"",VLOOKUP(A15,수거량!$A$3:$AG$22,33,FALSE()))</f>
        <v>128</v>
      </c>
      <c r="E15" s="104" t="n">
        <f aca="false">IF(D15="","",D15/COUNT(수거량!B5:AF5))</f>
        <v>64</v>
      </c>
      <c r="F15" s="100"/>
    </row>
    <row r="16" customFormat="false" ht="21" hidden="false" customHeight="true" outlineLevel="0" collapsed="false">
      <c r="A16" s="101" t="str">
        <f aca="false">IF(근무시간표!A6="","",근무시간표!A6)</f>
        <v>김종호</v>
      </c>
      <c r="B16" s="102" t="n">
        <f aca="false">IF(C16="","",C16/COUNT(근무시간표!B6:AF6))</f>
        <v>0.416666666666667</v>
      </c>
      <c r="C16" s="102" t="n">
        <f aca="false">IF(OR(A16="",근무시간표!AG6&lt;=0),"",VLOOKUP(A16,근무시간표!$A$3:$AG$22,33,FALSE()))</f>
        <v>6.25</v>
      </c>
      <c r="D16" s="103" t="n">
        <f aca="false">IF(OR(A16="",수거량!AG6&lt;=0),"",VLOOKUP(A16,수거량!$A$3:$AG$22,33,FALSE()))</f>
        <v>176</v>
      </c>
      <c r="E16" s="104" t="n">
        <f aca="false">IF(D16="","",D16/COUNT(수거량!B6:AF6))</f>
        <v>58.6666666666667</v>
      </c>
      <c r="F16" s="100"/>
    </row>
    <row r="17" customFormat="false" ht="21" hidden="false" customHeight="true" outlineLevel="0" collapsed="false">
      <c r="A17" s="101" t="str">
        <f aca="false">IF(근무시간표!A7="","",근무시간표!A7)</f>
        <v>오현우</v>
      </c>
      <c r="B17" s="102" t="n">
        <f aca="false">IF(C17="","",C17/COUNT(근무시간표!B7:AF7))</f>
        <v>0.416666666666667</v>
      </c>
      <c r="C17" s="102" t="n">
        <f aca="false">IF(OR(A17="",근무시간표!AG7&lt;=0),"",VLOOKUP(A17,근무시간표!$A$3:$AG$22,33,FALSE()))</f>
        <v>6.25</v>
      </c>
      <c r="D17" s="103" t="n">
        <f aca="false">IF(OR(A17="",수거량!AG7&lt;=0),"",VLOOKUP(A17,수거량!$A$3:$AG$22,33,FALSE()))</f>
        <v>272</v>
      </c>
      <c r="E17" s="104" t="n">
        <f aca="false">IF(D17="","",D17/COUNT(수거량!B7:AF7))</f>
        <v>45.3333333333333</v>
      </c>
      <c r="F17" s="100"/>
    </row>
    <row r="18" customFormat="false" ht="21" hidden="false" customHeight="true" outlineLevel="0" collapsed="false">
      <c r="A18" s="101" t="str">
        <f aca="false">IF(근무시간표!A8="","",근무시간표!A8)</f>
        <v>유영조</v>
      </c>
      <c r="B18" s="102" t="n">
        <f aca="false">IF(C18="","",C18/COUNT(근무시간표!B8:AF8))</f>
        <v>0.416666666666667</v>
      </c>
      <c r="C18" s="102" t="n">
        <f aca="false">IF(OR(A18="",근무시간표!AG8&lt;=0),"",VLOOKUP(A18,근무시간표!$A$3:$AG$22,33,FALSE()))</f>
        <v>6.25</v>
      </c>
      <c r="D18" s="103" t="n">
        <f aca="false">IF(OR(A18="",수거량!AG8&lt;=0),"",VLOOKUP(A18,수거량!$A$3:$AG$22,33,FALSE()))</f>
        <v>80</v>
      </c>
      <c r="E18" s="104" t="n">
        <f aca="false">IF(D18="","",D18/COUNT(수거량!B8:AF8))</f>
        <v>26.6666666666667</v>
      </c>
      <c r="F18" s="100"/>
    </row>
    <row r="19" customFormat="false" ht="21" hidden="false" customHeight="true" outlineLevel="0" collapsed="false">
      <c r="A19" s="101" t="str">
        <f aca="false">IF(근무시간표!A9="","",근무시간표!A9)</f>
        <v>최호철</v>
      </c>
      <c r="B19" s="102" t="n">
        <f aca="false">IF(C19="","",C19/COUNT(근무시간표!B9:AF9))</f>
        <v>0.416666666666667</v>
      </c>
      <c r="C19" s="102" t="n">
        <f aca="false">IF(OR(A19="",근무시간표!AG9&lt;=0),"",VLOOKUP(A19,근무시간표!$A$3:$AG$22,33,FALSE()))</f>
        <v>6.25</v>
      </c>
      <c r="D19" s="103" t="n">
        <f aca="false">IF(OR(A19="",수거량!AG9&lt;=0),"",VLOOKUP(A19,수거량!$A$3:$AG$22,33,FALSE()))</f>
        <v>110</v>
      </c>
      <c r="E19" s="104" t="n">
        <f aca="false">IF(D19="","",D19/COUNT(수거량!B9:AF9))</f>
        <v>27.5</v>
      </c>
      <c r="F19" s="100"/>
    </row>
    <row r="20" customFormat="false" ht="21" hidden="false" customHeight="true" outlineLevel="0" collapsed="false">
      <c r="A20" s="101" t="str">
        <f aca="false">IF(근무시간표!A10="","",근무시간표!A10)</f>
        <v>이재일</v>
      </c>
      <c r="B20" s="102" t="n">
        <f aca="false">IF(C20="","",C20/COUNT(근무시간표!B10:AF10))</f>
        <v>0.418796296296296</v>
      </c>
      <c r="C20" s="102" t="n">
        <f aca="false">IF(OR(A20="",근무시간표!AG10&lt;=0),"",VLOOKUP(A20,근무시간표!$A$3:$AG$22,33,FALSE()))</f>
        <v>6.28194444444444</v>
      </c>
      <c r="D20" s="103" t="n">
        <f aca="false">IF(OR(A20="",수거량!AG10&lt;=0),"",VLOOKUP(A20,수거량!$A$3:$AG$22,33,FALSE()))</f>
        <v>80</v>
      </c>
      <c r="E20" s="104" t="n">
        <f aca="false">IF(D20="","",D20/COUNT(수거량!B10:AF10))</f>
        <v>26.6666666666667</v>
      </c>
      <c r="F20" s="100"/>
    </row>
    <row r="21" customFormat="false" ht="21" hidden="false" customHeight="true" outlineLevel="0" collapsed="false">
      <c r="A21" s="101" t="str">
        <f aca="false">IF(근무시간표!A11="","",근무시간표!A11)</f>
        <v>조유현</v>
      </c>
      <c r="B21" s="102" t="n">
        <f aca="false">IF(C21="","",C21/COUNT(근무시간표!B11:AF11))</f>
        <v>0.416666666666667</v>
      </c>
      <c r="C21" s="102" t="n">
        <f aca="false">IF(OR(A21="",근무시간표!AG11&lt;=0),"",VLOOKUP(A21,근무시간표!$A$3:$AG$22,33,FALSE()))</f>
        <v>6.25</v>
      </c>
      <c r="D21" s="103" t="n">
        <f aca="false">IF(OR(A21="",수거량!AG11&lt;=0),"",VLOOKUP(A21,수거량!$A$3:$AG$22,33,FALSE()))</f>
        <v>660</v>
      </c>
      <c r="E21" s="104" t="n">
        <f aca="false">IF(D21="","",D21/COUNT(수거량!B11:AF11))</f>
        <v>55</v>
      </c>
      <c r="F21" s="100"/>
    </row>
    <row r="22" customFormat="false" ht="21" hidden="false" customHeight="true" outlineLevel="0" collapsed="false">
      <c r="A22" s="101" t="str">
        <f aca="false">IF(근무시간표!A12="","",근무시간표!A12)</f>
        <v>진병수</v>
      </c>
      <c r="B22" s="102" t="n">
        <f aca="false">IF(C22="","",C22/COUNT(근무시간표!B12:AF12))</f>
        <v>0.416666666666667</v>
      </c>
      <c r="C22" s="102" t="n">
        <f aca="false">IF(OR(A22="",근무시간표!AG12&lt;=0),"",VLOOKUP(A22,근무시간표!$A$3:$AG$22,33,FALSE()))</f>
        <v>6.25</v>
      </c>
      <c r="D22" s="103" t="n">
        <f aca="false">IF(OR(A22="",수거량!AG12&lt;=0),"",VLOOKUP(A22,수거량!$A$3:$AG$22,33,FALSE()))</f>
        <v>440</v>
      </c>
      <c r="E22" s="104" t="n">
        <f aca="false">IF(D22="","",D22/COUNT(수거량!B12:AF12))</f>
        <v>44</v>
      </c>
      <c r="F22" s="100"/>
    </row>
    <row r="23" customFormat="false" ht="17.25" hidden="false" customHeight="true" outlineLevel="0" collapsed="false">
      <c r="A23" s="101" t="str">
        <f aca="false">IF(근무시간표!A13="","",근무시간표!A13)</f>
        <v>장의균</v>
      </c>
      <c r="B23" s="102" t="n">
        <f aca="false">IF(C23="","",C23/COUNT(근무시간표!B13:AF13))</f>
        <v>0.420833333333333</v>
      </c>
      <c r="C23" s="102" t="n">
        <f aca="false">IF(OR(A23="",근무시간표!AG13&lt;=0),"",VLOOKUP(A23,근무시간표!$A$3:$AG$22,33,FALSE()))</f>
        <v>6.3125</v>
      </c>
      <c r="D23" s="103" t="n">
        <f aca="false">IF(OR(A23="",수거량!AG13&lt;=0),"",VLOOKUP(A23,수거량!$A$3:$AG$22,33,FALSE()))</f>
        <v>620</v>
      </c>
      <c r="E23" s="104" t="n">
        <f aca="false">IF(D23="","",D23/COUNT(수거량!B13:AF13))</f>
        <v>56.3636363636364</v>
      </c>
      <c r="F23" s="100"/>
    </row>
    <row r="24" customFormat="false" ht="17.25" hidden="false" customHeight="true" outlineLevel="0" collapsed="false">
      <c r="A24" s="101" t="str">
        <f aca="false">IF(근무시간표!A14="","",근무시간표!A14)</f>
        <v>유관열</v>
      </c>
      <c r="B24" s="102" t="n">
        <f aca="false">IF(C24="","",C24/COUNT(근무시간표!B14:AF14))</f>
        <v>0.416666666666667</v>
      </c>
      <c r="C24" s="102" t="n">
        <f aca="false">IF(OR(A24="",근무시간표!AG14&lt;=0),"",VLOOKUP(A24,근무시간표!$A$3:$AG$22,33,FALSE()))</f>
        <v>6.25</v>
      </c>
      <c r="D24" s="103" t="n">
        <f aca="false">IF(OR(A24="",수거량!AG14&lt;=0),"",VLOOKUP(A24,수거량!$A$3:$AG$22,33,FALSE()))</f>
        <v>140</v>
      </c>
      <c r="E24" s="104" t="n">
        <f aca="false">IF(D24="","",D24/COUNT(수거량!B14:AF14))</f>
        <v>35</v>
      </c>
      <c r="F24" s="100"/>
    </row>
    <row r="25" customFormat="false" ht="17.25" hidden="false" customHeight="true" outlineLevel="0" collapsed="false">
      <c r="A25" s="101" t="str">
        <f aca="false">IF(근무시간표!A15="","",근무시간표!A15)</f>
        <v>이현교</v>
      </c>
      <c r="B25" s="102" t="n">
        <f aca="false">IF(C25="","",C25/COUNT(근무시간표!B15:AF15))</f>
        <v>0.416666666666667</v>
      </c>
      <c r="C25" s="102" t="n">
        <f aca="false">IF(OR(A25="",근무시간표!AG15&lt;=0),"",VLOOKUP(A25,근무시간표!$A$3:$AG$22,33,FALSE()))</f>
        <v>6.25</v>
      </c>
      <c r="D25" s="103" t="n">
        <f aca="false">IF(OR(A25="",수거량!AG15&lt;=0),"",VLOOKUP(A25,수거량!$A$3:$AG$22,33,FALSE()))</f>
        <v>620</v>
      </c>
      <c r="E25" s="104" t="n">
        <f aca="false">IF(D25="","",D25/COUNT(수거량!B15:AF15))</f>
        <v>56.3636363636364</v>
      </c>
      <c r="F25" s="100"/>
    </row>
    <row r="26" customFormat="false" ht="17.25" hidden="false" customHeight="true" outlineLevel="0" collapsed="false">
      <c r="A26" s="105" t="str">
        <f aca="false">IF(근무시간표!A16="","",근무시간표!A16)</f>
        <v/>
      </c>
      <c r="B26" s="102" t="str">
        <f aca="false">IF(C26="","",C26/COUNT(근무시간표!B16:AF16))</f>
        <v/>
      </c>
      <c r="C26" s="106"/>
      <c r="D26" s="103" t="str">
        <f aca="false">IF(OR(A26="",수거량!AG16&lt;=0),"",VLOOKUP(A26,수거량!$A$3:$AG$22,33,FALSE()))</f>
        <v/>
      </c>
      <c r="E26" s="104" t="str">
        <f aca="false">IF(D26="","",D26/COUNT(수거량!B16:AF16))</f>
        <v/>
      </c>
      <c r="F26" s="100"/>
    </row>
    <row r="27" customFormat="false" ht="17.25" hidden="false" customHeight="true" outlineLevel="0" collapsed="false">
      <c r="A27" s="105" t="str">
        <f aca="false">IF(근무시간표!A17="","",근무시간표!A17)</f>
        <v/>
      </c>
      <c r="B27" s="102" t="str">
        <f aca="false">IF(C27="","",C27/COUNT(근무시간표!B17:AF17))</f>
        <v/>
      </c>
      <c r="C27" s="106"/>
      <c r="D27" s="103" t="str">
        <f aca="false">IF(OR(A27="",수거량!AG17&lt;=0),"",VLOOKUP(A27,수거량!$A$3:$AG$22,33,FALSE()))</f>
        <v/>
      </c>
      <c r="E27" s="104" t="str">
        <f aca="false">IF(D27="","",D27/COUNT(수거량!B17:AF17))</f>
        <v/>
      </c>
      <c r="F27" s="100"/>
    </row>
    <row r="28" customFormat="false" ht="17.25" hidden="false" customHeight="true" outlineLevel="0" collapsed="false">
      <c r="A28" s="105" t="str">
        <f aca="false">IF(근무시간표!A18="","",근무시간표!A18)</f>
        <v/>
      </c>
      <c r="B28" s="102" t="str">
        <f aca="false">IF(C28="","",C28/COUNT(근무시간표!B18:AF18))</f>
        <v/>
      </c>
      <c r="C28" s="106"/>
      <c r="D28" s="103" t="str">
        <f aca="false">IF(OR(A28="",수거량!AG18&lt;=0),"",VLOOKUP(A28,수거량!$A$3:$AG$22,33,FALSE()))</f>
        <v/>
      </c>
      <c r="E28" s="104" t="str">
        <f aca="false">IF(D28="","",D28/COUNT(수거량!B18:AF18))</f>
        <v/>
      </c>
      <c r="F28" s="100"/>
    </row>
    <row r="29" customFormat="false" ht="17.25" hidden="false" customHeight="true" outlineLevel="0" collapsed="false">
      <c r="A29" s="105" t="str">
        <f aca="false">IF(근무시간표!A19="","",근무시간표!A19)</f>
        <v/>
      </c>
      <c r="B29" s="102" t="str">
        <f aca="false">IF(C29="","",C29/COUNT(근무시간표!B19:AF19))</f>
        <v/>
      </c>
      <c r="C29" s="106"/>
      <c r="D29" s="103" t="str">
        <f aca="false">IF(OR(A29="",수거량!AG19&lt;=0),"",VLOOKUP(A29,수거량!$A$3:$AG$22,33,FALSE()))</f>
        <v/>
      </c>
      <c r="E29" s="104" t="str">
        <f aca="false">IF(D29="","",D29/COUNT(수거량!B19:AF19))</f>
        <v/>
      </c>
      <c r="F29" s="100"/>
    </row>
    <row r="30" customFormat="false" ht="17.25" hidden="false" customHeight="true" outlineLevel="0" collapsed="false">
      <c r="A30" s="105" t="str">
        <f aca="false">IF(근무시간표!A20="","",근무시간표!A20)</f>
        <v/>
      </c>
      <c r="B30" s="102" t="str">
        <f aca="false">IF(C30="","",C30/COUNT(근무시간표!B20:AF20))</f>
        <v/>
      </c>
      <c r="C30" s="106"/>
      <c r="D30" s="103" t="str">
        <f aca="false">IF(OR(A30="",수거량!AG20&lt;=0),"",VLOOKUP(A30,수거량!$A$3:$AG$22,33,FALSE()))</f>
        <v/>
      </c>
      <c r="E30" s="104" t="str">
        <f aca="false">IF(D30="","",D30/COUNT(수거량!B20:AF20))</f>
        <v/>
      </c>
      <c r="F30" s="100"/>
    </row>
    <row r="31" customFormat="false" ht="17.25" hidden="false" customHeight="true" outlineLevel="0" collapsed="false">
      <c r="A31" s="105" t="str">
        <f aca="false">IF(근무시간표!A21="","",근무시간표!A21)</f>
        <v/>
      </c>
      <c r="B31" s="102" t="str">
        <f aca="false">IF(C31="","",C31/COUNT(근무시간표!B21:AF21))</f>
        <v/>
      </c>
      <c r="C31" s="106"/>
      <c r="D31" s="103" t="str">
        <f aca="false">IF(OR(A31="",수거량!AG21&lt;=0),"",VLOOKUP(A31,수거량!$A$3:$AG$22,33,FALSE()))</f>
        <v/>
      </c>
      <c r="E31" s="104" t="str">
        <f aca="false">IF(D31="","",D31/COUNT(수거량!B21:AF21))</f>
        <v/>
      </c>
      <c r="F31" s="100"/>
    </row>
    <row r="32" customFormat="false" ht="17.25" hidden="false" customHeight="true" outlineLevel="0" collapsed="false">
      <c r="A32" s="105" t="str">
        <f aca="false">IF(근무시간표!A22="","",근무시간표!A22)</f>
        <v/>
      </c>
      <c r="B32" s="102" t="str">
        <f aca="false">IF(C32="","",C32/COUNT(근무시간표!B22:AF22))</f>
        <v/>
      </c>
      <c r="C32" s="106"/>
      <c r="D32" s="103" t="str">
        <f aca="false">IF(OR(A32="",수거량!AG22&lt;=0),"",VLOOKUP(A32,수거량!$A$3:$AG$22,33,FALSE()))</f>
        <v/>
      </c>
      <c r="E32" s="104" t="str">
        <f aca="false">IF(D32="","",D32/COUNT(수거량!B22:AF22))</f>
        <v/>
      </c>
      <c r="F32" s="100"/>
    </row>
    <row r="33" customFormat="false" ht="17.25" hidden="false" customHeight="true" outlineLevel="0" collapsed="false">
      <c r="A33" s="105" t="str">
        <f aca="false">IF(근무시간표!A23="","",근무시간표!A23)</f>
        <v/>
      </c>
      <c r="B33" s="102" t="str">
        <f aca="false">IF(C33="","",C33/COUNT(근무시간표!B23:AF23))</f>
        <v/>
      </c>
      <c r="C33" s="106"/>
      <c r="D33" s="103" t="str">
        <f aca="false">IF(OR(A33="",수거량!AG23&lt;=0),"",VLOOKUP(A33,수거량!$A$3:$AG$22,33,FALSE()))</f>
        <v/>
      </c>
      <c r="E33" s="104" t="str">
        <f aca="false">IF(D33="","",D33/COUNT(수거량!B23:AF23))</f>
        <v/>
      </c>
      <c r="F33" s="100"/>
    </row>
    <row r="34" customFormat="false" ht="17.25" hidden="false" customHeight="true" outlineLevel="0" collapsed="false">
      <c r="A34" s="107" t="s">
        <v>86</v>
      </c>
      <c r="B34" s="108" t="n">
        <f aca="false">AVERAGE(B13:B33)</f>
        <v>0.417792022792023</v>
      </c>
      <c r="C34" s="108" t="n">
        <f aca="false">SUM(C13:C33)</f>
        <v>81.4694444444445</v>
      </c>
      <c r="D34" s="109" t="n">
        <f aca="false">SUM(D13:D33)</f>
        <v>3950</v>
      </c>
      <c r="E34" s="110" t="n">
        <f aca="false">AVERAGE(E13:E33)</f>
        <v>46.2431235431235</v>
      </c>
      <c r="F34" s="100"/>
    </row>
    <row r="39" customFormat="false" ht="14.25" hidden="false" customHeight="false" outlineLevel="0" collapsed="false"/>
    <row r="40" customFormat="false" ht="14.25" hidden="false" customHeight="false" outlineLevel="0" collapsed="false">
      <c r="A40" s="97"/>
      <c r="B40" s="98" t="str">
        <f aca="false">INDEX(B12:E12,F9)</f>
        <v>평균근로시간</v>
      </c>
    </row>
    <row r="41" customFormat="false" ht="14.25" hidden="false" customHeight="false" outlineLevel="0" collapsed="false">
      <c r="A41" s="101" t="str">
        <f aca="false">IF(근무시간표!A3="","",근무시간표!A3)</f>
        <v>이성훈</v>
      </c>
      <c r="B41" s="111" t="n">
        <f aca="true">INDEX(INDIRECT($B$40),MATCH(A41,$A$13:$A$33,0))</f>
        <v>0.420833333333333</v>
      </c>
    </row>
    <row r="42" customFormat="false" ht="13.5" hidden="false" customHeight="false" outlineLevel="0" collapsed="false">
      <c r="A42" s="101" t="str">
        <f aca="false">IF(근무시간표!A4="","",근무시간표!A4)</f>
        <v>남상선</v>
      </c>
      <c r="B42" s="111" t="n">
        <f aca="true">INDEX(INDIRECT($B$40),MATCH(A42,$A$13:$A$33,0))</f>
        <v>0.420833333333333</v>
      </c>
    </row>
    <row r="43" customFormat="false" ht="13.5" hidden="false" customHeight="false" outlineLevel="0" collapsed="false">
      <c r="A43" s="101" t="str">
        <f aca="false">IF(근무시간표!A5="","",근무시간표!A5)</f>
        <v>장동수</v>
      </c>
      <c r="B43" s="111" t="n">
        <f aca="true">INDEX(INDIRECT($B$40),MATCH(A43,$A$13:$A$33,0))</f>
        <v>0.416666666666667</v>
      </c>
    </row>
    <row r="44" customFormat="false" ht="13.5" hidden="false" customHeight="false" outlineLevel="0" collapsed="false">
      <c r="A44" s="101" t="str">
        <f aca="false">IF(근무시간표!A6="","",근무시간표!A6)</f>
        <v>김종호</v>
      </c>
      <c r="B44" s="111" t="n">
        <f aca="true">INDEX(INDIRECT($B$40),MATCH(A44,$A$13:$A$33,0))</f>
        <v>0.416666666666667</v>
      </c>
    </row>
    <row r="45" customFormat="false" ht="13.5" hidden="false" customHeight="false" outlineLevel="0" collapsed="false">
      <c r="A45" s="101" t="str">
        <f aca="false">IF(근무시간표!A7="","",근무시간표!A7)</f>
        <v>오현우</v>
      </c>
      <c r="B45" s="111" t="n">
        <f aca="true">INDEX(INDIRECT($B$40),MATCH(A45,$A$13:$A$33,0))</f>
        <v>0.416666666666667</v>
      </c>
    </row>
    <row r="46" customFormat="false" ht="13.5" hidden="false" customHeight="false" outlineLevel="0" collapsed="false">
      <c r="A46" s="101" t="str">
        <f aca="false">IF(근무시간표!A8="","",근무시간표!A8)</f>
        <v>유영조</v>
      </c>
      <c r="B46" s="111" t="n">
        <f aca="true">INDEX(INDIRECT($B$40),MATCH(A46,$A$13:$A$33,0))</f>
        <v>0.416666666666667</v>
      </c>
    </row>
    <row r="47" customFormat="false" ht="13.5" hidden="false" customHeight="false" outlineLevel="0" collapsed="false">
      <c r="A47" s="101" t="str">
        <f aca="false">IF(근무시간표!A9="","",근무시간표!A9)</f>
        <v>최호철</v>
      </c>
      <c r="B47" s="111" t="n">
        <f aca="true">INDEX(INDIRECT($B$40),MATCH(A47,$A$13:$A$33,0))</f>
        <v>0.416666666666667</v>
      </c>
    </row>
    <row r="48" customFormat="false" ht="13.5" hidden="false" customHeight="false" outlineLevel="0" collapsed="false">
      <c r="A48" s="101" t="str">
        <f aca="false">IF(근무시간표!A10="","",근무시간표!A10)</f>
        <v>이재일</v>
      </c>
      <c r="B48" s="111" t="n">
        <f aca="true">INDEX(INDIRECT($B$40),MATCH(A48,$A$13:$A$33,0))</f>
        <v>0.418796296296296</v>
      </c>
    </row>
    <row r="49" customFormat="false" ht="13.5" hidden="false" customHeight="false" outlineLevel="0" collapsed="false">
      <c r="A49" s="101" t="str">
        <f aca="false">IF(근무시간표!A11="","",근무시간표!A11)</f>
        <v>조유현</v>
      </c>
      <c r="B49" s="111" t="n">
        <f aca="true">INDEX(INDIRECT($B$40),MATCH(A49,$A$13:$A$33,0))</f>
        <v>0.416666666666667</v>
      </c>
    </row>
    <row r="50" customFormat="false" ht="13.5" hidden="false" customHeight="false" outlineLevel="0" collapsed="false">
      <c r="A50" s="101" t="str">
        <f aca="false">IF(근무시간표!A12="","",근무시간표!A12)</f>
        <v>진병수</v>
      </c>
      <c r="B50" s="111" t="n">
        <f aca="true">INDEX(INDIRECT($B$40),MATCH(A50,$A$13:$A$33,0))</f>
        <v>0.416666666666667</v>
      </c>
    </row>
    <row r="51" customFormat="false" ht="13.5" hidden="false" customHeight="false" outlineLevel="0" collapsed="false">
      <c r="A51" s="101" t="str">
        <f aca="false">IF(근무시간표!A13="","",근무시간표!A13)</f>
        <v>장의균</v>
      </c>
      <c r="B51" s="111" t="n">
        <f aca="true">INDEX(INDIRECT($B$40),MATCH(A51,$A$13:$A$33,0))</f>
        <v>0.420833333333333</v>
      </c>
    </row>
    <row r="52" customFormat="false" ht="13.5" hidden="false" customHeight="false" outlineLevel="0" collapsed="false">
      <c r="A52" s="101" t="str">
        <f aca="false">IF(근무시간표!A14="","",근무시간표!A14)</f>
        <v>유관열</v>
      </c>
      <c r="B52" s="111" t="n">
        <f aca="true">INDEX(INDIRECT($B$40),MATCH(A52,$A$13:$A$33,0))</f>
        <v>0.416666666666667</v>
      </c>
    </row>
    <row r="53" customFormat="false" ht="13.5" hidden="false" customHeight="false" outlineLevel="0" collapsed="false">
      <c r="A53" s="101" t="str">
        <f aca="false">IF(근무시간표!A15="","",근무시간표!A15)</f>
        <v>이현교</v>
      </c>
      <c r="B53" s="111" t="n">
        <f aca="true">INDEX(INDIRECT($B$40),MATCH(A53,$A$13:$A$33,0))</f>
        <v>0.416666666666667</v>
      </c>
    </row>
    <row r="54" customFormat="false" ht="13.5" hidden="false" customHeight="false" outlineLevel="0" collapsed="false">
      <c r="A54" s="101" t="str">
        <f aca="false">IF(근무시간표!A16="","",근무시간표!A16)</f>
        <v/>
      </c>
      <c r="B54" s="112" t="str">
        <f aca="true">INDEX(INDIRECT($B$40),MATCH(A54,$A$13:$A$33,0))</f>
        <v/>
      </c>
    </row>
    <row r="55" customFormat="false" ht="13.5" hidden="false" customHeight="false" outlineLevel="0" collapsed="false">
      <c r="A55" s="101" t="str">
        <f aca="false">IF(근무시간표!A17="","",근무시간표!A17)</f>
        <v/>
      </c>
      <c r="B55" s="112" t="str">
        <f aca="true">INDEX(INDIRECT($B$40),MATCH(A55,$A$13:$A$33,0))</f>
        <v/>
      </c>
    </row>
    <row r="56" customFormat="false" ht="13.5" hidden="false" customHeight="false" outlineLevel="0" collapsed="false">
      <c r="A56" s="101" t="str">
        <f aca="false">IF(근무시간표!A18="","",근무시간표!A18)</f>
        <v/>
      </c>
      <c r="B56" s="112" t="str">
        <f aca="true">INDEX(INDIRECT($B$40),MATCH(A56,$A$13:$A$33,0))</f>
        <v/>
      </c>
    </row>
    <row r="57" customFormat="false" ht="13.5" hidden="false" customHeight="false" outlineLevel="0" collapsed="false">
      <c r="A57" s="101" t="str">
        <f aca="false">IF(근무시간표!A19="","",근무시간표!A19)</f>
        <v/>
      </c>
      <c r="B57" s="112" t="str">
        <f aca="true">INDEX(INDIRECT($B$40),MATCH(A57,$A$13:$A$33,0))</f>
        <v/>
      </c>
    </row>
    <row r="58" customFormat="false" ht="13.5" hidden="false" customHeight="false" outlineLevel="0" collapsed="false">
      <c r="A58" s="101" t="str">
        <f aca="false">IF(근무시간표!A20="","",근무시간표!A20)</f>
        <v/>
      </c>
      <c r="B58" s="112" t="str">
        <f aca="true">INDEX(INDIRECT($B$40),MATCH(A58,$A$13:$A$33,0))</f>
        <v/>
      </c>
    </row>
    <row r="59" customFormat="false" ht="13.5" hidden="false" customHeight="false" outlineLevel="0" collapsed="false">
      <c r="A59" s="101" t="str">
        <f aca="false">IF(근무시간표!A21="","",근무시간표!A21)</f>
        <v/>
      </c>
      <c r="B59" s="112" t="str">
        <f aca="true">INDEX(INDIRECT($B$40),MATCH(A59,$A$13:$A$33,0))</f>
        <v/>
      </c>
    </row>
    <row r="60" customFormat="false" ht="13.5" hidden="false" customHeight="false" outlineLevel="0" collapsed="false">
      <c r="A60" s="101" t="str">
        <f aca="false">IF(근무시간표!A22="","",근무시간표!A22)</f>
        <v/>
      </c>
      <c r="B60" s="112" t="str">
        <f aca="true">INDEX(INDIRECT($B$40),MATCH(A60,$A$13:$A$33,0))</f>
        <v/>
      </c>
    </row>
    <row r="61" customFormat="false" ht="13.5" hidden="false" customHeight="false" outlineLevel="0" collapsed="false">
      <c r="A61" s="101" t="str">
        <f aca="false">IF(근무시간표!A23="","",근무시간표!A23)</f>
        <v/>
      </c>
      <c r="B61" s="112" t="str">
        <f aca="true">INDEX(INDIRECT($B$40),MATCH(A61,$A$13:$A$33,0))</f>
        <v/>
      </c>
    </row>
  </sheetData>
  <mergeCells count="1">
    <mergeCell ref="A1:E1"/>
  </mergeCells>
  <printOptions headings="false" gridLines="false" gridLinesSet="true" horizontalCentered="false" verticalCentered="false"/>
  <pageMargins left="1.25" right="1.1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자동 변환 차트 만들기</dc:description>
  <cp:keywords>차트</cp:keywords>
  <dc:language>en-US</dc:language>
  <cp:lastModifiedBy>Exceller Corporation.</cp:lastModifiedBy>
  <cp:lastPrinted>2006-02-28T20:56:20Z</cp:lastPrinted>
  <dcterms:modified xsi:type="dcterms:W3CDTF">2006-03-09T23:22:24Z</dcterms:modified>
  <cp:revision>0</cp:revision>
  <dc:subject>자동 변환 차트 만들기</dc:subject>
  <dc:title>EXCEL 강좌-X0403</dc:title>
</cp:coreProperties>
</file>